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clerk\Downloads\BUDGET PRECEPT\"/>
    </mc:Choice>
  </mc:AlternateContent>
  <xr:revisionPtr revIDLastSave="0" documentId="13_ncr:1_{FA3CD487-479E-424E-A698-2EAF978B6B27}" xr6:coauthVersionLast="47" xr6:coauthVersionMax="47" xr10:uidLastSave="{00000000-0000-0000-0000-000000000000}"/>
  <bookViews>
    <workbookView xWindow="-110" yWindow="-110" windowWidth="19420" windowHeight="11020" firstSheet="1" activeTab="2" xr2:uid="{95CC56CD-42C8-5049-8A6D-96B4AFAF5257}"/>
  </bookViews>
  <sheets>
    <sheet name="Budget" sheetId="1" r:id="rId1"/>
    <sheet name="Budget 2627" sheetId="6" r:id="rId2"/>
    <sheet name="BUDGET COM" sheetId="14" r:id="rId3"/>
    <sheet name="EXPEND" sheetId="8" r:id="rId4"/>
    <sheet name="INCOME" sheetId="9"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8" i="6" l="1"/>
  <c r="G80" i="6" s="1"/>
  <c r="E78" i="6"/>
  <c r="E80" i="6" s="1"/>
  <c r="D78" i="6"/>
  <c r="F76" i="6"/>
  <c r="F75" i="6"/>
  <c r="F74" i="6"/>
  <c r="F73" i="6"/>
  <c r="F78" i="6" s="1"/>
  <c r="G71" i="6"/>
  <c r="E71" i="6"/>
  <c r="F69" i="6"/>
  <c r="F68" i="6"/>
  <c r="D67" i="6"/>
  <c r="F67" i="6" s="1"/>
  <c r="F66" i="6"/>
  <c r="G64" i="6"/>
  <c r="E64" i="6"/>
  <c r="F64" i="6" s="1"/>
  <c r="F62" i="6"/>
  <c r="F61" i="6"/>
  <c r="F60" i="6"/>
  <c r="F59" i="6"/>
  <c r="F58" i="6"/>
  <c r="F57" i="6"/>
  <c r="F56" i="6"/>
  <c r="F55" i="6"/>
  <c r="F54" i="6"/>
  <c r="D53" i="6"/>
  <c r="D64" i="6" s="1"/>
  <c r="G51" i="6"/>
  <c r="E51" i="6"/>
  <c r="D51" i="6"/>
  <c r="F51" i="6" s="1"/>
  <c r="F47" i="6"/>
  <c r="F46" i="6"/>
  <c r="F45" i="6"/>
  <c r="G43" i="6"/>
  <c r="E43" i="6"/>
  <c r="F43" i="6" s="1"/>
  <c r="D43" i="6"/>
  <c r="F41" i="6"/>
  <c r="F40" i="6"/>
  <c r="F39" i="6"/>
  <c r="F38" i="6"/>
  <c r="F37" i="6"/>
  <c r="F36" i="6"/>
  <c r="F35" i="6"/>
  <c r="G33" i="6"/>
  <c r="F33" i="6"/>
  <c r="E33" i="6"/>
  <c r="D33" i="6"/>
  <c r="F31" i="6"/>
  <c r="F30" i="6"/>
  <c r="F29" i="6"/>
  <c r="F28" i="6"/>
  <c r="F27" i="6"/>
  <c r="F26" i="6"/>
  <c r="D20" i="6"/>
  <c r="E16" i="6"/>
  <c r="E20" i="6" s="1"/>
  <c r="D16" i="6"/>
  <c r="C16" i="6"/>
  <c r="C20" i="6" s="1"/>
  <c r="D71" i="6" l="1"/>
  <c r="F71" i="6" s="1"/>
  <c r="F80" i="6" s="1"/>
  <c r="F53" i="6"/>
  <c r="D80" i="6" l="1"/>
  <c r="D9" i="1" l="1"/>
  <c r="E86" i="1"/>
  <c r="E81" i="1"/>
  <c r="E72" i="1"/>
  <c r="E65" i="1"/>
  <c r="E52" i="1"/>
  <c r="E40" i="1"/>
  <c r="E30" i="1"/>
  <c r="E88" i="1" l="1"/>
  <c r="D36" i="1" l="1"/>
  <c r="D84" i="1"/>
  <c r="D83" i="1"/>
  <c r="D75" i="1"/>
  <c r="D76" i="1"/>
  <c r="D78" i="1"/>
  <c r="D79" i="1"/>
  <c r="D74" i="1"/>
  <c r="D68" i="1"/>
  <c r="D69" i="1"/>
  <c r="D70" i="1"/>
  <c r="D67" i="1"/>
  <c r="D56" i="1"/>
  <c r="D57" i="1"/>
  <c r="D58" i="1"/>
  <c r="D59" i="1"/>
  <c r="D60" i="1"/>
  <c r="D61" i="1"/>
  <c r="D62" i="1"/>
  <c r="D63" i="1"/>
  <c r="D54" i="1"/>
  <c r="D43" i="1"/>
  <c r="D44" i="1"/>
  <c r="D45" i="1"/>
  <c r="D46" i="1"/>
  <c r="D47" i="1"/>
  <c r="D48" i="1"/>
  <c r="D49" i="1"/>
  <c r="D50" i="1"/>
  <c r="D42" i="1"/>
  <c r="D26" i="1"/>
  <c r="D27" i="1"/>
  <c r="D28" i="1"/>
  <c r="D24" i="1"/>
  <c r="D55" i="1" l="1"/>
  <c r="D65" i="1" s="1"/>
  <c r="D25" i="1"/>
  <c r="D72" i="1"/>
  <c r="D81" i="1"/>
  <c r="D52" i="1"/>
  <c r="D30" i="1"/>
  <c r="D86" i="1"/>
  <c r="D32" i="1"/>
  <c r="D34" i="1"/>
  <c r="D38" i="1"/>
  <c r="D33" i="1"/>
  <c r="D37" i="1"/>
  <c r="D35" i="1"/>
  <c r="D40" i="1" l="1"/>
  <c r="C14" i="1"/>
  <c r="D11" i="1"/>
  <c r="D10" i="1"/>
  <c r="D88" i="1" l="1"/>
  <c r="D7" i="1"/>
  <c r="D8" i="1"/>
  <c r="C18" i="1"/>
  <c r="D14" i="1" l="1"/>
  <c r="D18" i="1" s="1"/>
</calcChain>
</file>

<file path=xl/sharedStrings.xml><?xml version="1.0" encoding="utf-8"?>
<sst xmlns="http://schemas.openxmlformats.org/spreadsheetml/2006/main" count="2162" uniqueCount="651">
  <si>
    <t>Sherington Parish Council</t>
  </si>
  <si>
    <t>APRIL 2024 - MAR 2025</t>
  </si>
  <si>
    <t>Budget 2024/2025</t>
  </si>
  <si>
    <t>Income</t>
  </si>
  <si>
    <t>Budget</t>
  </si>
  <si>
    <t>Actual 24/25</t>
  </si>
  <si>
    <t>Precept Due for 24/25</t>
  </si>
  <si>
    <t>Income from Pavilion</t>
  </si>
  <si>
    <t>VAT receipts</t>
  </si>
  <si>
    <t>Grant Income</t>
  </si>
  <si>
    <t>Income from MKC Re Landscaping</t>
  </si>
  <si>
    <t>S106</t>
  </si>
  <si>
    <t>Total Income</t>
  </si>
  <si>
    <t>Bank Balance @ 31/03/2024</t>
  </si>
  <si>
    <t>Total Funds 2024 / 20245</t>
  </si>
  <si>
    <t>Expenses</t>
  </si>
  <si>
    <t>Category</t>
  </si>
  <si>
    <t>Sub Category</t>
  </si>
  <si>
    <t>Budget 24/25</t>
  </si>
  <si>
    <t>GROUNDS</t>
  </si>
  <si>
    <t>Mowing Except Perry Lane</t>
  </si>
  <si>
    <t>Stonepits Copse Maintenance</t>
  </si>
  <si>
    <t>Repair / Replace Equipment</t>
  </si>
  <si>
    <t>Maintenance / Trees</t>
  </si>
  <si>
    <t>Village Caretaker</t>
  </si>
  <si>
    <t>Sub Total</t>
  </si>
  <si>
    <t>PERRY LANE (PAVILION)</t>
  </si>
  <si>
    <t>Rents</t>
  </si>
  <si>
    <t xml:space="preserve">Pavilion Caretaker </t>
  </si>
  <si>
    <t>Operating Costs</t>
  </si>
  <si>
    <t>Utilitites</t>
  </si>
  <si>
    <t>Mowing / Pitch Maintenance</t>
  </si>
  <si>
    <t>Advertising</t>
  </si>
  <si>
    <t>PROJECTS</t>
  </si>
  <si>
    <t>XMAS FAYRE S106</t>
  </si>
  <si>
    <t>Benches</t>
  </si>
  <si>
    <t>Neighbourhood Plan</t>
  </si>
  <si>
    <t>Stonepits Copse Improvements</t>
  </si>
  <si>
    <t>Village Welcome Booklet</t>
  </si>
  <si>
    <t>Pavilion Improvements</t>
  </si>
  <si>
    <t>Website</t>
  </si>
  <si>
    <t>New Shop</t>
  </si>
  <si>
    <t>Monkey Wall</t>
  </si>
  <si>
    <t>ADMINISTRATION</t>
  </si>
  <si>
    <t>Hall Hire</t>
  </si>
  <si>
    <t>Insurance</t>
  </si>
  <si>
    <t>Clerk Expenses</t>
  </si>
  <si>
    <t>Clerk Wages</t>
  </si>
  <si>
    <t>Subscriptions</t>
  </si>
  <si>
    <t>Training</t>
  </si>
  <si>
    <t>Professional Services</t>
  </si>
  <si>
    <t>HMRC PAYE</t>
  </si>
  <si>
    <t>Printing / Postage Etc.</t>
  </si>
  <si>
    <t>Website hosting Etc.</t>
  </si>
  <si>
    <t>HIGHWAYS</t>
  </si>
  <si>
    <t>General Maintenance</t>
  </si>
  <si>
    <t>Footpath Clearing</t>
  </si>
  <si>
    <t>Dog Bins</t>
  </si>
  <si>
    <t>Waste Bins</t>
  </si>
  <si>
    <t>DONATIONS</t>
  </si>
  <si>
    <t>Scan Magazine</t>
  </si>
  <si>
    <t>Churchyard Maintenance</t>
  </si>
  <si>
    <t>General Village Support</t>
  </si>
  <si>
    <t xml:space="preserve">Other </t>
  </si>
  <si>
    <t>Pre School Support</t>
  </si>
  <si>
    <t>Youth Club Support</t>
  </si>
  <si>
    <t>SHOP</t>
  </si>
  <si>
    <t>Building OLD SHOP RATES</t>
  </si>
  <si>
    <t>Equipment Maintenance</t>
  </si>
  <si>
    <t>Date</t>
  </si>
  <si>
    <t>Zurich Insurance</t>
  </si>
  <si>
    <t>CUT CREW LTD</t>
  </si>
  <si>
    <t>BMKALC</t>
  </si>
  <si>
    <t>SCRIBE</t>
  </si>
  <si>
    <t>SCRIBE SUBS</t>
  </si>
  <si>
    <t>EON</t>
  </si>
  <si>
    <t>BANK CHARGES</t>
  </si>
  <si>
    <t>BRIGHT SHINE WINDOWS</t>
  </si>
  <si>
    <t>WAVE WATER</t>
  </si>
  <si>
    <t>Precept</t>
  </si>
  <si>
    <t>BROWNIES</t>
  </si>
  <si>
    <t>GUIDES</t>
  </si>
  <si>
    <t>PRECEPT</t>
  </si>
  <si>
    <t>PAVILION HIRE</t>
  </si>
  <si>
    <t>PITCH HIRE</t>
  </si>
  <si>
    <t>Budget 2025/2026</t>
  </si>
  <si>
    <t>Precept Due for 25/26</t>
  </si>
  <si>
    <t>Income from Pavilion/Pitch</t>
  </si>
  <si>
    <t>monkey wall</t>
  </si>
  <si>
    <t>RESERVES - PAVILION</t>
  </si>
  <si>
    <t>variance</t>
  </si>
  <si>
    <t>Open Spaces</t>
  </si>
  <si>
    <t>Actual 25/26</t>
  </si>
  <si>
    <t>BUDGET 26/27</t>
  </si>
  <si>
    <t>APRIL 2026 - MAR 2027</t>
  </si>
  <si>
    <t>Bank Balance @ 31/03/2026</t>
  </si>
  <si>
    <t>LEGAL SETTLEMENT</t>
  </si>
  <si>
    <t>Budget 25/26</t>
  </si>
  <si>
    <t>VE DAY</t>
  </si>
  <si>
    <t>SIDS</t>
  </si>
  <si>
    <t>Legal Advice</t>
  </si>
  <si>
    <t>Savings for NHP</t>
  </si>
  <si>
    <t>Total Funds 2025 / 2026</t>
  </si>
  <si>
    <t>Events</t>
  </si>
  <si>
    <t>Sherington Feast</t>
  </si>
  <si>
    <t>Defib - install - new unit and sub</t>
  </si>
  <si>
    <t>Voucher No</t>
  </si>
  <si>
    <t>Net</t>
  </si>
  <si>
    <t>VAT</t>
  </si>
  <si>
    <t>Total</t>
  </si>
  <si>
    <t>Cashed Date</t>
  </si>
  <si>
    <t>Description</t>
  </si>
  <si>
    <t>Supplier</t>
  </si>
  <si>
    <t>Bank</t>
  </si>
  <si>
    <t>Payment Ref</t>
  </si>
  <si>
    <t>Minute Ref</t>
  </si>
  <si>
    <t>Last Activity Date</t>
  </si>
  <si>
    <t>31.03.2026</t>
  </si>
  <si>
    <t>£6.05</t>
  </si>
  <si>
    <t>£36.28</t>
  </si>
  <si>
    <t/>
  </si>
  <si>
    <t>VILLAGE HALL BINS</t>
  </si>
  <si>
    <t>SUEZ RECYLING AND RECOVERY LTD</t>
  </si>
  <si>
    <t>Current</t>
  </si>
  <si>
    <t>BINS</t>
  </si>
  <si>
    <t>21.04.2026</t>
  </si>
  <si>
    <t>27.03.2026</t>
  </si>
  <si>
    <t>£30.00</t>
  </si>
  <si>
    <t>£0.00</t>
  </si>
  <si>
    <t>METRO BANK</t>
  </si>
  <si>
    <t>25.03.2026</t>
  </si>
  <si>
    <t>£107.94</t>
  </si>
  <si>
    <t>PAVILION WATER</t>
  </si>
  <si>
    <t xml:space="preserve">ANGLIAN WATER </t>
  </si>
  <si>
    <t>water bill</t>
  </si>
  <si>
    <t>19.03.2026</t>
  </si>
  <si>
    <t>£5.14</t>
  </si>
  <si>
    <t>EON NEXT</t>
  </si>
  <si>
    <t>ELECTRIC</t>
  </si>
  <si>
    <t>20.04.2026</t>
  </si>
  <si>
    <t>13.03.2026</t>
  </si>
  <si>
    <t>£200.00</t>
  </si>
  <si>
    <t>SAVINGS FOR THE DOG BINS</t>
  </si>
  <si>
    <t xml:space="preserve">Sherington Parish Council </t>
  </si>
  <si>
    <t>SAVINGS FOR BINS</t>
  </si>
  <si>
    <t>11.03.2026</t>
  </si>
  <si>
    <t>£364.00</t>
  </si>
  <si>
    <t>£2,184.00</t>
  </si>
  <si>
    <t>DOG WASTE BIN EMPTY</t>
  </si>
  <si>
    <t>MARCUS YOUNG LANDSCAPES</t>
  </si>
  <si>
    <t>DOG BINS</t>
  </si>
  <si>
    <t>£307.85</t>
  </si>
  <si>
    <t>HMRC</t>
  </si>
  <si>
    <t xml:space="preserve">PAYROLL </t>
  </si>
  <si>
    <t>£196.20</t>
  </si>
  <si>
    <t>PAYROLL</t>
  </si>
  <si>
    <t>SANDRA SEAMARKS</t>
  </si>
  <si>
    <t>£735.00</t>
  </si>
  <si>
    <t>lisa fern</t>
  </si>
  <si>
    <t>£0.92</t>
  </si>
  <si>
    <t>£5.49</t>
  </si>
  <si>
    <t>EXPENSES</t>
  </si>
  <si>
    <t>MICHAEL BURNES-NOKES</t>
  </si>
  <si>
    <t>expenses</t>
  </si>
  <si>
    <t>£27.50</t>
  </si>
  <si>
    <t>VIC KITCHINGHAM</t>
  </si>
  <si>
    <t>£500.00</t>
  </si>
  <si>
    <t>WARMER SPACES</t>
  </si>
  <si>
    <t>The White Hart Pub</t>
  </si>
  <si>
    <t>WARM SPACE MONIES</t>
  </si>
  <si>
    <t>£14.00</t>
  </si>
  <si>
    <t>WINDOW CLEANING</t>
  </si>
  <si>
    <t>02.03.2026</t>
  </si>
  <si>
    <t>£35.00</t>
  </si>
  <si>
    <t>£7.00</t>
  </si>
  <si>
    <t>£42.00</t>
  </si>
  <si>
    <t>STARBOARDS SYSTEMS LTD</t>
  </si>
  <si>
    <t>SCRIBE SUBSCRIPTION</t>
  </si>
  <si>
    <t>27.02.2026</t>
  </si>
  <si>
    <t>18.02.2026</t>
  </si>
  <si>
    <t>17.02.2026</t>
  </si>
  <si>
    <t>£5.88</t>
  </si>
  <si>
    <t>£123.43</t>
  </si>
  <si>
    <t>ELECTRICITY PAVILION</t>
  </si>
  <si>
    <t>13.02.2026</t>
  </si>
  <si>
    <t>11.02.2026</t>
  </si>
  <si>
    <t>£39.00</t>
  </si>
  <si>
    <t>£234.00</t>
  </si>
  <si>
    <t>FIELD RENT</t>
  </si>
  <si>
    <t xml:space="preserve">COOKSFARM LTD </t>
  </si>
  <si>
    <t>£900.00</t>
  </si>
  <si>
    <t>£5,400.00</t>
  </si>
  <si>
    <t xml:space="preserve">ELAN CITY LTD </t>
  </si>
  <si>
    <t>£3,883.26</t>
  </si>
  <si>
    <t>106 MONEY</t>
  </si>
  <si>
    <t>SHERINGTON VILLAGE HALL</t>
  </si>
  <si>
    <t>106 MONEY FOR KITCHEN</t>
  </si>
  <si>
    <t>£416.07</t>
  </si>
  <si>
    <t>£943.69</t>
  </si>
  <si>
    <t>£340.00</t>
  </si>
  <si>
    <t>PAVILION REPAIRS</t>
  </si>
  <si>
    <t>IAN WASS BUILDING, PLUMBING &amp; MAINTENANCE</t>
  </si>
  <si>
    <t>£49.81</t>
  </si>
  <si>
    <t>Giles  Fern</t>
  </si>
  <si>
    <t>PAV REPAIRS</t>
  </si>
  <si>
    <t>£60.00</t>
  </si>
  <si>
    <t>Reuben  Smyth</t>
  </si>
  <si>
    <t>PAVILLION PAINTING</t>
  </si>
  <si>
    <t>£1,040.00</t>
  </si>
  <si>
    <t>GRASS CUTTING VILLAGE</t>
  </si>
  <si>
    <t>GRASS CUTTING</t>
  </si>
  <si>
    <t>£139.95</t>
  </si>
  <si>
    <t>TRAINING</t>
  </si>
  <si>
    <t>CLERK</t>
  </si>
  <si>
    <t>02.02.2026</t>
  </si>
  <si>
    <t>30.01.2026</t>
  </si>
  <si>
    <t>£5.34</t>
  </si>
  <si>
    <t>£32.05</t>
  </si>
  <si>
    <t>03.03.2026</t>
  </si>
  <si>
    <t>28.01.2026</t>
  </si>
  <si>
    <t>BANK CHARES</t>
  </si>
  <si>
    <t>26.01.2026</t>
  </si>
  <si>
    <t>£74.80</t>
  </si>
  <si>
    <t>£448.80</t>
  </si>
  <si>
    <t>LEGAL ADVICE</t>
  </si>
  <si>
    <t>SURREY HILLS SOLICITORS LLP</t>
  </si>
  <si>
    <t>LEGAL FEES</t>
  </si>
  <si>
    <t>20.01.2026</t>
  </si>
  <si>
    <t>£275.00</t>
  </si>
  <si>
    <t>SCAN MAGAZINE</t>
  </si>
  <si>
    <t>SCAN DONATION</t>
  </si>
  <si>
    <t>£4.89</t>
  </si>
  <si>
    <t>£102.75</t>
  </si>
  <si>
    <t>13.01.2026</t>
  </si>
  <si>
    <t>£132.00</t>
  </si>
  <si>
    <t>£26.40</t>
  </si>
  <si>
    <t>£158.40</t>
  </si>
  <si>
    <t>legal fees</t>
  </si>
  <si>
    <t>£174.03</t>
  </si>
  <si>
    <t>£428.65</t>
  </si>
  <si>
    <t>DONATION TO SCAN</t>
  </si>
  <si>
    <t>£57.00</t>
  </si>
  <si>
    <t>£342.00</t>
  </si>
  <si>
    <t xml:space="preserve">EXPENSES </t>
  </si>
  <si>
    <t>09.01.2026</t>
  </si>
  <si>
    <t>£100.00</t>
  </si>
  <si>
    <t>£600.00</t>
  </si>
  <si>
    <t>TOWN PLANNING SERVICES</t>
  </si>
  <si>
    <t>02.01.2026</t>
  </si>
  <si>
    <t>31.12.2025</t>
  </si>
  <si>
    <t>27.01.2026</t>
  </si>
  <si>
    <t>24.12.2025</t>
  </si>
  <si>
    <t>23.12.2025</t>
  </si>
  <si>
    <t>£76.42</t>
  </si>
  <si>
    <t>17.12.2025</t>
  </si>
  <si>
    <t>£21.63</t>
  </si>
  <si>
    <t>£129.79</t>
  </si>
  <si>
    <t>15.12.2025</t>
  </si>
  <si>
    <t>SAVINGS</t>
  </si>
  <si>
    <t>10.12.2025</t>
  </si>
  <si>
    <t>£99.21</t>
  </si>
  <si>
    <t>PAVILION EXPENSES</t>
  </si>
  <si>
    <t>£832.88</t>
  </si>
  <si>
    <t>£196.00</t>
  </si>
  <si>
    <t>£351.01</t>
  </si>
  <si>
    <t>£173.98</t>
  </si>
  <si>
    <t>09.12.2025</t>
  </si>
  <si>
    <t>KANA SISODIYA</t>
  </si>
  <si>
    <t>Legal Settlement</t>
  </si>
  <si>
    <t>03.02.2026</t>
  </si>
  <si>
    <t>01.12.2025</t>
  </si>
  <si>
    <t>28.11.2025</t>
  </si>
  <si>
    <t>18.11.2025</t>
  </si>
  <si>
    <t>£4.74</t>
  </si>
  <si>
    <t>£99.59</t>
  </si>
  <si>
    <t>13.11.2025</t>
  </si>
  <si>
    <t>06.11.2025</t>
  </si>
  <si>
    <t>£600.19</t>
  </si>
  <si>
    <t>05.11.2025</t>
  </si>
  <si>
    <t>£46.00</t>
  </si>
  <si>
    <t>£74.00</t>
  </si>
  <si>
    <t>WEB HOSTING</t>
  </si>
  <si>
    <t xml:space="preserve">RED BEAR MARKETING </t>
  </si>
  <si>
    <t>ONLINE MARKETING</t>
  </si>
  <si>
    <t>£248.98</t>
  </si>
  <si>
    <t>£120.00</t>
  </si>
  <si>
    <t>A &amp; J SERVICES</t>
  </si>
  <si>
    <t>£121.60</t>
  </si>
  <si>
    <t>£729.60</t>
  </si>
  <si>
    <t>£1,480.00</t>
  </si>
  <si>
    <t>grass cutting</t>
  </si>
  <si>
    <t>03.11.2025</t>
  </si>
  <si>
    <t>31.10.2025</t>
  </si>
  <si>
    <t>29.10.2025</t>
  </si>
  <si>
    <t>£76.06</t>
  </si>
  <si>
    <t>£456.38</t>
  </si>
  <si>
    <t>GRASS CUTTING PAVILION</t>
  </si>
  <si>
    <t>28.10.2025</t>
  </si>
  <si>
    <t>17.10.2025</t>
  </si>
  <si>
    <t>Heating</t>
  </si>
  <si>
    <t>05.01.2026</t>
  </si>
  <si>
    <t>14.10.2025</t>
  </si>
  <si>
    <t>£832.68</t>
  </si>
  <si>
    <t>£63.25</t>
  </si>
  <si>
    <t>KENNETH CHAMBERLAIN</t>
  </si>
  <si>
    <t>£750.00</t>
  </si>
  <si>
    <t>SHIRES FARMS</t>
  </si>
  <si>
    <t>£63.00</t>
  </si>
  <si>
    <t>£378.00</t>
  </si>
  <si>
    <t>AUDIT</t>
  </si>
  <si>
    <t>PFK LITTLEJOHN LLP</t>
  </si>
  <si>
    <t>£70.00</t>
  </si>
  <si>
    <t>£420.00</t>
  </si>
  <si>
    <t>URBAN ELECTRICALS LTD</t>
  </si>
  <si>
    <t>£322.00</t>
  </si>
  <si>
    <t>£1,932.00</t>
  </si>
  <si>
    <t>13.10.2025</t>
  </si>
  <si>
    <t>01.10.2025</t>
  </si>
  <si>
    <t>30.09.2025</t>
  </si>
  <si>
    <t>29.09.2025</t>
  </si>
  <si>
    <t>pitch cutting</t>
  </si>
  <si>
    <t>26.09.2025</t>
  </si>
  <si>
    <t>23.09.2025</t>
  </si>
  <si>
    <t>£72.30</t>
  </si>
  <si>
    <t>19.09.2025</t>
  </si>
  <si>
    <t>£15.18</t>
  </si>
  <si>
    <t>LANCE GALLOWAY</t>
  </si>
  <si>
    <t>£343.08</t>
  </si>
  <si>
    <t>£125.55</t>
  </si>
  <si>
    <t>£137.24</t>
  </si>
  <si>
    <t>£79.95</t>
  </si>
  <si>
    <t>£98.04</t>
  </si>
  <si>
    <t>£169.37</t>
  </si>
  <si>
    <t>17.09.2025</t>
  </si>
  <si>
    <t>£5.11</t>
  </si>
  <si>
    <t>£107.22</t>
  </si>
  <si>
    <t>electric</t>
  </si>
  <si>
    <t>15.09.2025</t>
  </si>
  <si>
    <t>01.09.2025</t>
  </si>
  <si>
    <t>29.08.2025</t>
  </si>
  <si>
    <t>21.10.2025</t>
  </si>
  <si>
    <t>£6.48</t>
  </si>
  <si>
    <t>£38.89</t>
  </si>
  <si>
    <t>28.08.2025</t>
  </si>
  <si>
    <t>£20.00</t>
  </si>
  <si>
    <t>19.08.2025</t>
  </si>
  <si>
    <t>£6.78</t>
  </si>
  <si>
    <t>£142.31</t>
  </si>
  <si>
    <t>UTILITIES BILLS</t>
  </si>
  <si>
    <t>15.08.2025</t>
  </si>
  <si>
    <t>13.08.2025</t>
  </si>
  <si>
    <t>12.08.2025</t>
  </si>
  <si>
    <t>£540.00</t>
  </si>
  <si>
    <t>PAINTING</t>
  </si>
  <si>
    <t>£120.56</t>
  </si>
  <si>
    <t>£723.36</t>
  </si>
  <si>
    <t>AIRCON</t>
  </si>
  <si>
    <t>BACHELOR AIR CONDITIONING</t>
  </si>
  <si>
    <t>AIR CON UNIT</t>
  </si>
  <si>
    <t>08.08.2025</t>
  </si>
  <si>
    <t>£70.75</t>
  </si>
  <si>
    <t>25.09.2025</t>
  </si>
  <si>
    <t>£157.72</t>
  </si>
  <si>
    <t>PAYROLL - HMRC</t>
  </si>
  <si>
    <t>£360.92</t>
  </si>
  <si>
    <t>ADELE BOUGHTON</t>
  </si>
  <si>
    <t>£722.69</t>
  </si>
  <si>
    <t>£227.35</t>
  </si>
  <si>
    <t>£1,100.00</t>
  </si>
  <si>
    <t>04.08.2025</t>
  </si>
  <si>
    <t>£150.00</t>
  </si>
  <si>
    <t>VILLAGE DONATION</t>
  </si>
  <si>
    <t>Scan donation</t>
  </si>
  <si>
    <t>£312.48</t>
  </si>
  <si>
    <t>72</t>
  </si>
  <si>
    <t>01.08.2025</t>
  </si>
  <si>
    <t>£62.88</t>
  </si>
  <si>
    <t>57</t>
  </si>
  <si>
    <t>31.07.2025</t>
  </si>
  <si>
    <t>59</t>
  </si>
  <si>
    <t>28.07.2025</t>
  </si>
  <si>
    <t>60</t>
  </si>
  <si>
    <t>22.07.2025</t>
  </si>
  <si>
    <t>£5.01</t>
  </si>
  <si>
    <t>£105.22</t>
  </si>
  <si>
    <t>61</t>
  </si>
  <si>
    <t>21.07.2025</t>
  </si>
  <si>
    <t>£279.00</t>
  </si>
  <si>
    <t>WEED KILLING EXPENSES</t>
  </si>
  <si>
    <t>62</t>
  </si>
  <si>
    <t>£160.00</t>
  </si>
  <si>
    <t xml:space="preserve">SLCC </t>
  </si>
  <si>
    <t>SLCC</t>
  </si>
  <si>
    <t>63</t>
  </si>
  <si>
    <t>14.07.2025</t>
  </si>
  <si>
    <t>08.09.2025</t>
  </si>
  <si>
    <t>64</t>
  </si>
  <si>
    <t>08.07.2025</t>
  </si>
  <si>
    <t>£462.40</t>
  </si>
  <si>
    <t>£2,774.40</t>
  </si>
  <si>
    <t>NEIGHBOURHOOD PLAN</t>
  </si>
  <si>
    <t>65</t>
  </si>
  <si>
    <t>£27.27</t>
  </si>
  <si>
    <t>67</t>
  </si>
  <si>
    <t>£22.00</t>
  </si>
  <si>
    <t>68</t>
  </si>
  <si>
    <t>£761.56</t>
  </si>
  <si>
    <t>payroll</t>
  </si>
  <si>
    <t>69</t>
  </si>
  <si>
    <t>£194.91</t>
  </si>
  <si>
    <t>70</t>
  </si>
  <si>
    <t>71</t>
  </si>
  <si>
    <t>£306.38</t>
  </si>
  <si>
    <t>£55.50</t>
  </si>
  <si>
    <t>66</t>
  </si>
  <si>
    <t>01.07.2025</t>
  </si>
  <si>
    <t>30.06.2025</t>
  </si>
  <si>
    <t>WASTE COLLECTION</t>
  </si>
  <si>
    <t>51</t>
  </si>
  <si>
    <t>28.06.2025</t>
  </si>
  <si>
    <t>£25.00</t>
  </si>
  <si>
    <t>bank charges</t>
  </si>
  <si>
    <t>53</t>
  </si>
  <si>
    <t>24.06.2025</t>
  </si>
  <si>
    <t>donation to preschool closing party</t>
  </si>
  <si>
    <t>23.06.2025</t>
  </si>
  <si>
    <t>£1,500.00</t>
  </si>
  <si>
    <t>55</t>
  </si>
  <si>
    <t>£75.51</t>
  </si>
  <si>
    <t>Anglian water</t>
  </si>
  <si>
    <t>17.06.2025</t>
  </si>
  <si>
    <t>£5.32</t>
  </si>
  <si>
    <t>£111.74</t>
  </si>
  <si>
    <t>13.06.2025</t>
  </si>
  <si>
    <t>43</t>
  </si>
  <si>
    <t>10.06.2025</t>
  </si>
  <si>
    <t>£13.14</t>
  </si>
  <si>
    <t>FUEL EXPENSES</t>
  </si>
  <si>
    <t>45</t>
  </si>
  <si>
    <t>£156.88</t>
  </si>
  <si>
    <t>£61.53</t>
  </si>
  <si>
    <t>49</t>
  </si>
  <si>
    <t>MAX LEES</t>
  </si>
  <si>
    <t>REPAIRS</t>
  </si>
  <si>
    <t>£607.44</t>
  </si>
  <si>
    <t>09.06.2025</t>
  </si>
  <si>
    <t>£489.87</t>
  </si>
  <si>
    <t>£2,939.22</t>
  </si>
  <si>
    <t>03.06.2025</t>
  </si>
  <si>
    <t>£229.25</t>
  </si>
  <si>
    <t>02.06.2025</t>
  </si>
  <si>
    <t>40</t>
  </si>
  <si>
    <t>30.05.2025</t>
  </si>
  <si>
    <t>31.05.2025</t>
  </si>
  <si>
    <t>39</t>
  </si>
  <si>
    <t>29.05.2025</t>
  </si>
  <si>
    <t>38</t>
  </si>
  <si>
    <t>28.05.2025</t>
  </si>
  <si>
    <t>37</t>
  </si>
  <si>
    <t>23.05.2025</t>
  </si>
  <si>
    <t>£47.00</t>
  </si>
  <si>
    <t>DATA PROTECTION</t>
  </si>
  <si>
    <t xml:space="preserve">ICO </t>
  </si>
  <si>
    <t>36</t>
  </si>
  <si>
    <t>21.05.2025</t>
  </si>
  <si>
    <t>£19.43</t>
  </si>
  <si>
    <t>£116.60</t>
  </si>
  <si>
    <t>20.05.2025</t>
  </si>
  <si>
    <t>£209.02</t>
  </si>
  <si>
    <t>32</t>
  </si>
  <si>
    <t>33</t>
  </si>
  <si>
    <t>JOANNE SIMONDS</t>
  </si>
  <si>
    <t>34</t>
  </si>
  <si>
    <t>£198.95</t>
  </si>
  <si>
    <t>£1,193.67</t>
  </si>
  <si>
    <t>INSURANCE</t>
  </si>
  <si>
    <t>BUILDING INSURANCE</t>
  </si>
  <si>
    <t>35</t>
  </si>
  <si>
    <t>£178.86</t>
  </si>
  <si>
    <t>25</t>
  </si>
  <si>
    <t>13.05.2025</t>
  </si>
  <si>
    <t>26</t>
  </si>
  <si>
    <t>£85.24</t>
  </si>
  <si>
    <t>27</t>
  </si>
  <si>
    <t>£96.18</t>
  </si>
  <si>
    <t>28</t>
  </si>
  <si>
    <t>29</t>
  </si>
  <si>
    <t>£595.40</t>
  </si>
  <si>
    <t>23</t>
  </si>
  <si>
    <t>06.05.2025</t>
  </si>
  <si>
    <t>£50.00</t>
  </si>
  <si>
    <t>SHERINGTON BELLES</t>
  </si>
  <si>
    <t>DONATION FOR VE DAY</t>
  </si>
  <si>
    <t>24</t>
  </si>
  <si>
    <t>£450.00</t>
  </si>
  <si>
    <t>21</t>
  </si>
  <si>
    <t>01.05.2025</t>
  </si>
  <si>
    <t>20</t>
  </si>
  <si>
    <t>30.04.2025</t>
  </si>
  <si>
    <t>£6.56</t>
  </si>
  <si>
    <t>£39.35</t>
  </si>
  <si>
    <t>19</t>
  </si>
  <si>
    <t>29.04.2025</t>
  </si>
  <si>
    <t>CUT CREW GRASS</t>
  </si>
  <si>
    <t>22</t>
  </si>
  <si>
    <t>28.04.2025</t>
  </si>
  <si>
    <t>BANK CREDIT</t>
  </si>
  <si>
    <t>18</t>
  </si>
  <si>
    <t>22.04.2025</t>
  </si>
  <si>
    <t>£48.51</t>
  </si>
  <si>
    <t>£291.07</t>
  </si>
  <si>
    <t>17</t>
  </si>
  <si>
    <t>15.04.2025</t>
  </si>
  <si>
    <t>TRANSFER FROM SAVINGS</t>
  </si>
  <si>
    <t>16</t>
  </si>
  <si>
    <t>14.04.2025</t>
  </si>
  <si>
    <t>£70.80</t>
  </si>
  <si>
    <t>2</t>
  </si>
  <si>
    <t>09.04.2025</t>
  </si>
  <si>
    <t>£26.46</t>
  </si>
  <si>
    <t>Adele Galloway</t>
  </si>
  <si>
    <t>3</t>
  </si>
  <si>
    <t>£72.20</t>
  </si>
  <si>
    <t>VE DAY 80 LTD</t>
  </si>
  <si>
    <t>VE day flag</t>
  </si>
  <si>
    <t>4</t>
  </si>
  <si>
    <t>£41.09</t>
  </si>
  <si>
    <t>5</t>
  </si>
  <si>
    <t>£32.99</t>
  </si>
  <si>
    <t>6</t>
  </si>
  <si>
    <t>5883</t>
  </si>
  <si>
    <t>£198.00</t>
  </si>
  <si>
    <t>PREPARED PAYROLL</t>
  </si>
  <si>
    <t>8</t>
  </si>
  <si>
    <t>£300.00</t>
  </si>
  <si>
    <t xml:space="preserve">CITIZENS ADVICE </t>
  </si>
  <si>
    <t>DONATION FOR ADVICE</t>
  </si>
  <si>
    <t>9</t>
  </si>
  <si>
    <t>£310.53</t>
  </si>
  <si>
    <t>10</t>
  </si>
  <si>
    <t>£497.02</t>
  </si>
  <si>
    <t>£501.00</t>
  </si>
  <si>
    <t>12</t>
  </si>
  <si>
    <t>£599.20</t>
  </si>
  <si>
    <t>13</t>
  </si>
  <si>
    <t>£1,087.00</t>
  </si>
  <si>
    <t>14</t>
  </si>
  <si>
    <t>FENCING REPAIRS</t>
  </si>
  <si>
    <t>15</t>
  </si>
  <si>
    <t>£625.67</t>
  </si>
  <si>
    <t>£3,754.00</t>
  </si>
  <si>
    <t>08.04.2025</t>
  </si>
  <si>
    <t>£10,000.00</t>
  </si>
  <si>
    <t>Savings</t>
  </si>
  <si>
    <t>TRANSFER FROM SAVINGS TO CURRENT</t>
  </si>
  <si>
    <t>1</t>
  </si>
  <si>
    <t>01.04.2025</t>
  </si>
  <si>
    <t>Maintenance and care taking of Village</t>
  </si>
  <si>
    <t>Customer</t>
  </si>
  <si>
    <t>£2,250.00</t>
  </si>
  <si>
    <t>MK COUNCIL</t>
  </si>
  <si>
    <t xml:space="preserve">SIDS </t>
  </si>
  <si>
    <t>20.03.2026</t>
  </si>
  <si>
    <t>MILTON KEYNES CITY COUNCIL</t>
  </si>
  <si>
    <t>28.04.2026</t>
  </si>
  <si>
    <t>16.03.2026</t>
  </si>
  <si>
    <t>£90.00</t>
  </si>
  <si>
    <t>SHERINGTON VETS</t>
  </si>
  <si>
    <t>SHERVETS2</t>
  </si>
  <si>
    <t>£3,557.99</t>
  </si>
  <si>
    <t>06.03.2026</t>
  </si>
  <si>
    <t>MK ANANDA</t>
  </si>
  <si>
    <t>£45.00</t>
  </si>
  <si>
    <t>NPTFC</t>
  </si>
  <si>
    <t>INTEREST</t>
  </si>
  <si>
    <t>20.02.2026</t>
  </si>
  <si>
    <t>EMMA BROWN</t>
  </si>
  <si>
    <t>PAVILLION HIRE</t>
  </si>
  <si>
    <t>£3,719.17</t>
  </si>
  <si>
    <t>VAT REPAYMENT</t>
  </si>
  <si>
    <t>VAT returned</t>
  </si>
  <si>
    <t>WARD COUNCILOR BUDGET</t>
  </si>
  <si>
    <t>WARD COUNCILOR MONIES</t>
  </si>
  <si>
    <t>RETURNED MONIES SCAN</t>
  </si>
  <si>
    <t>£10.95</t>
  </si>
  <si>
    <t>11.12.2025</t>
  </si>
  <si>
    <t>OLIVIA HOLLEY-GALVIN</t>
  </si>
  <si>
    <t>£10.45</t>
  </si>
  <si>
    <t>26.11.2025</t>
  </si>
  <si>
    <t>25.11.2025</t>
  </si>
  <si>
    <t>£270.00</t>
  </si>
  <si>
    <t>SHERINGTON VETS FC</t>
  </si>
  <si>
    <t>24.11.2025</t>
  </si>
  <si>
    <t>£75.00</t>
  </si>
  <si>
    <t>NP ATHLETIC FC</t>
  </si>
  <si>
    <t>£10.65</t>
  </si>
  <si>
    <t>20.10.2025</t>
  </si>
  <si>
    <t>£10.15</t>
  </si>
  <si>
    <t>24.09.2025</t>
  </si>
  <si>
    <t>£19,500.00</t>
  </si>
  <si>
    <t>09.09.2025</t>
  </si>
  <si>
    <t>£40.00</t>
  </si>
  <si>
    <t>REFUND</t>
  </si>
  <si>
    <t>03.09.2025</t>
  </si>
  <si>
    <t>£10.34</t>
  </si>
  <si>
    <t>20.08.2025</t>
  </si>
  <si>
    <t>SHENLEY FC</t>
  </si>
  <si>
    <t>£80.00</t>
  </si>
  <si>
    <t>EMILY WILKINS</t>
  </si>
  <si>
    <t>07.08.2025</t>
  </si>
  <si>
    <t>£10.19</t>
  </si>
  <si>
    <t>29.07.2025</t>
  </si>
  <si>
    <t>FOOTBALL PITCH</t>
  </si>
  <si>
    <t>26.07.2025</t>
  </si>
  <si>
    <t>£225.00</t>
  </si>
  <si>
    <t>FORZA ROSA</t>
  </si>
  <si>
    <t>17.07.2025</t>
  </si>
  <si>
    <t>£65.00</t>
  </si>
  <si>
    <t>AFC Carpathians</t>
  </si>
  <si>
    <t>15.07.2025</t>
  </si>
  <si>
    <t>U12 LIONS</t>
  </si>
  <si>
    <t>03.07.2025</t>
  </si>
  <si>
    <t>£140.00</t>
  </si>
  <si>
    <t>Natalie Binney</t>
  </si>
  <si>
    <t>£9.89</t>
  </si>
  <si>
    <t>£11.05</t>
  </si>
  <si>
    <t>INTEREST PAYMENT</t>
  </si>
  <si>
    <t>24.04.2025</t>
  </si>
  <si>
    <t>£2,301.81</t>
  </si>
  <si>
    <t>£325.00</t>
  </si>
  <si>
    <t>07.04.2025</t>
  </si>
  <si>
    <t>OTHER</t>
  </si>
  <si>
    <t xml:space="preserve">S106 </t>
  </si>
  <si>
    <t>more proactive mowing - more frequent</t>
  </si>
  <si>
    <t xml:space="preserve">Pay rise NL </t>
  </si>
  <si>
    <t xml:space="preserve">one off large fee, then £300 Per yer. </t>
  </si>
  <si>
    <t>work needs to be done - drains / fences</t>
  </si>
  <si>
    <t xml:space="preserve">All have increased. </t>
  </si>
  <si>
    <t xml:space="preserve">Decreased in cost due to Dragon Fern contracting. </t>
  </si>
  <si>
    <t>Going to try and push pitch more from Sept</t>
  </si>
  <si>
    <t>may buy more - Bedford Road</t>
  </si>
  <si>
    <t>AUG funday</t>
  </si>
  <si>
    <t xml:space="preserve">ink / paper </t>
  </si>
  <si>
    <t>SLCC qualification</t>
  </si>
  <si>
    <t>Courses - excel / SLCC</t>
  </si>
  <si>
    <t>AGAR / audit</t>
  </si>
  <si>
    <t>Legal Advice Gun Lane</t>
  </si>
  <si>
    <t>General Village Support - EVENTS</t>
  </si>
  <si>
    <t>Picnic area / use of Youth Club monies</t>
  </si>
  <si>
    <t>Total forecasted cost is £40k - £50k</t>
  </si>
  <si>
    <t>Old shopkeepers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</si>
</sst>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_(&quot;£&quot;* #,##0.00_);_(&quot;£&quot;* \(#,##0.00\);_(&quot;£&quot;* &quot;-&quot;??_);_(@_)"/>
    <numFmt numFmtId="165" formatCode="_(* #,##0.00_);_(* \(#,##0.00\);_(* &quot;-&quot;??_);_(@_)"/>
  </numFmts>
  <fonts count="12" x14ac:knownFonts="1">
    <font>
      <sz val="12"/>
      <color theme="1"/>
      <name val="Calibri"/>
      <family val="2"/>
      <scheme val="minor"/>
    </font>
    <font>
      <sz val="12"/>
      <color theme="1"/>
      <name val="Calibri"/>
      <family val="2"/>
      <scheme val="minor"/>
    </font>
    <font>
      <b/>
      <u/>
      <sz val="12"/>
      <color theme="1"/>
      <name val="Arial"/>
      <family val="2"/>
    </font>
    <font>
      <sz val="12"/>
      <color theme="1"/>
      <name val="Arial"/>
      <family val="2"/>
    </font>
    <font>
      <b/>
      <sz val="12"/>
      <color theme="1"/>
      <name val="Arial"/>
      <family val="2"/>
    </font>
    <font>
      <sz val="12"/>
      <color theme="8" tint="-0.249977111117893"/>
      <name val="Arial"/>
      <family val="2"/>
    </font>
    <font>
      <b/>
      <sz val="12"/>
      <color theme="8" tint="-0.499984740745262"/>
      <name val="Arial"/>
      <family val="2"/>
    </font>
    <font>
      <b/>
      <sz val="12"/>
      <color theme="8" tint="-0.249977111117893"/>
      <name val="Arial"/>
      <family val="2"/>
    </font>
    <font>
      <sz val="12"/>
      <color rgb="FFFF0000"/>
      <name val="Arial"/>
      <family val="2"/>
    </font>
    <font>
      <b/>
      <sz val="14"/>
      <color theme="1"/>
      <name val="Arial"/>
      <family val="2"/>
    </font>
    <font>
      <b/>
      <sz val="12"/>
      <color rgb="FFFF0000"/>
      <name val="Arial"/>
      <family val="2"/>
    </font>
    <font>
      <sz val="11"/>
      <color rgb="FF000000"/>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FCFCF"/>
      </patternFill>
    </fill>
  </fills>
  <borders count="2">
    <border>
      <left/>
      <right/>
      <top/>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11" fillId="0" borderId="0" applyBorder="0"/>
  </cellStyleXfs>
  <cellXfs count="36">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center"/>
    </xf>
    <xf numFmtId="164" fontId="3" fillId="0" borderId="0" xfId="0" applyNumberFormat="1" applyFont="1"/>
    <xf numFmtId="165" fontId="3" fillId="0" borderId="0" xfId="0" applyNumberFormat="1" applyFont="1"/>
    <xf numFmtId="164" fontId="4" fillId="0" borderId="1" xfId="0" applyNumberFormat="1" applyFont="1" applyBorder="1"/>
    <xf numFmtId="164" fontId="4" fillId="2" borderId="1" xfId="0" applyNumberFormat="1" applyFont="1" applyFill="1" applyBorder="1"/>
    <xf numFmtId="0" fontId="8" fillId="0" borderId="0" xfId="0" applyFont="1"/>
    <xf numFmtId="164" fontId="3" fillId="0" borderId="0" xfId="0" applyNumberFormat="1" applyFont="1" applyAlignment="1">
      <alignment horizontal="center"/>
    </xf>
    <xf numFmtId="43" fontId="3" fillId="0" borderId="0" xfId="1" applyNumberFormat="1" applyFont="1"/>
    <xf numFmtId="0" fontId="9" fillId="0" borderId="0" xfId="0" applyFont="1"/>
    <xf numFmtId="0" fontId="5" fillId="0" borderId="0" xfId="0" applyFont="1"/>
    <xf numFmtId="2" fontId="5" fillId="0" borderId="0" xfId="0" applyNumberFormat="1" applyFont="1"/>
    <xf numFmtId="43" fontId="5" fillId="0" borderId="0" xfId="0" applyNumberFormat="1" applyFont="1"/>
    <xf numFmtId="165" fontId="5" fillId="0" borderId="0" xfId="0" applyNumberFormat="1" applyFont="1"/>
    <xf numFmtId="44" fontId="5" fillId="0" borderId="0" xfId="1" applyFont="1" applyBorder="1"/>
    <xf numFmtId="164" fontId="6" fillId="0" borderId="0" xfId="0" applyNumberFormat="1" applyFont="1"/>
    <xf numFmtId="0" fontId="7" fillId="0" borderId="0" xfId="0" applyFont="1" applyAlignment="1">
      <alignment horizontal="center"/>
    </xf>
    <xf numFmtId="0" fontId="2" fillId="0" borderId="0" xfId="0" applyFont="1" applyAlignment="1">
      <alignment horizontal="center"/>
    </xf>
    <xf numFmtId="164" fontId="5" fillId="0" borderId="0" xfId="0" applyNumberFormat="1" applyFont="1"/>
    <xf numFmtId="164" fontId="7" fillId="0" borderId="0" xfId="0" applyNumberFormat="1" applyFont="1"/>
    <xf numFmtId="164" fontId="4" fillId="0" borderId="0" xfId="0" applyNumberFormat="1" applyFont="1"/>
    <xf numFmtId="44" fontId="3" fillId="0" borderId="0" xfId="1" applyFont="1"/>
    <xf numFmtId="0" fontId="10" fillId="0" borderId="0" xfId="0" applyFont="1"/>
    <xf numFmtId="44" fontId="3" fillId="0" borderId="0" xfId="0" applyNumberFormat="1" applyFont="1"/>
    <xf numFmtId="0" fontId="3" fillId="3" borderId="0" xfId="0" applyFont="1" applyFill="1"/>
    <xf numFmtId="4" fontId="3" fillId="0" borderId="0" xfId="0" applyNumberFormat="1" applyFont="1"/>
    <xf numFmtId="43" fontId="3" fillId="0" borderId="0" xfId="0" applyNumberFormat="1" applyFont="1"/>
    <xf numFmtId="164" fontId="3" fillId="4" borderId="0" xfId="0" applyNumberFormat="1" applyFont="1" applyFill="1"/>
    <xf numFmtId="0" fontId="0" fillId="5" borderId="0" xfId="0" applyFill="1"/>
    <xf numFmtId="8" fontId="0" fillId="0" borderId="0" xfId="0" applyNumberFormat="1"/>
    <xf numFmtId="0" fontId="11" fillId="0" borderId="0" xfId="2"/>
    <xf numFmtId="0" fontId="11" fillId="5" borderId="0" xfId="2" applyFill="1"/>
    <xf numFmtId="8" fontId="11" fillId="0" borderId="0" xfId="2" applyNumberFormat="1"/>
  </cellXfs>
  <cellStyles count="3">
    <cellStyle name="Currency" xfId="1" builtinId="4"/>
    <cellStyle name="Normal" xfId="0" builtinId="0"/>
    <cellStyle name="Normal 2" xfId="2" xr:uid="{284A7CD8-2FD7-40E6-B049-E77B6C89BECE}"/>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numFmt numFmtId="0" formatCode="General"/>
    </dxf>
    <dxf>
      <numFmt numFmtId="12" formatCode="&quot;£&quot;#,##0.00;[Red]\-&quot;£&quot;#,##0.00"/>
    </dxf>
  </dxfs>
  <tableStyles count="0" defaultTableStyle="TableStyleMedium2" defaultPivotStyle="PivotStyleLight16"/>
  <colors>
    <mruColors>
      <color rgb="FFF0B2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508000</xdr:colOff>
      <xdr:row>0</xdr:row>
      <xdr:rowOff>165100</xdr:rowOff>
    </xdr:from>
    <xdr:to>
      <xdr:col>8</xdr:col>
      <xdr:colOff>550333</xdr:colOff>
      <xdr:row>29</xdr:row>
      <xdr:rowOff>169333</xdr:rowOff>
    </xdr:to>
    <xdr:sp macro="" textlink="">
      <xdr:nvSpPr>
        <xdr:cNvPr id="2" name="TextBox 1">
          <a:extLst>
            <a:ext uri="{FF2B5EF4-FFF2-40B4-BE49-F238E27FC236}">
              <a16:creationId xmlns:a16="http://schemas.microsoft.com/office/drawing/2014/main" id="{D5BD88D2-62E8-3ACB-8D18-AE2322B4AC8F}"/>
            </a:ext>
          </a:extLst>
        </xdr:cNvPr>
        <xdr:cNvSpPr txBox="1"/>
      </xdr:nvSpPr>
      <xdr:spPr>
        <a:xfrm>
          <a:off x="508000" y="165100"/>
          <a:ext cx="5348111" cy="5733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2025</a:t>
          </a:r>
          <a:r>
            <a:rPr lang="en-GB" sz="1100" baseline="0"/>
            <a:t> - 2026 BUDGET</a:t>
          </a:r>
        </a:p>
        <a:p>
          <a:r>
            <a:rPr lang="en-GB" sz="1100" baseline="0"/>
            <a:t>- Things to note</a:t>
          </a:r>
        </a:p>
        <a:p>
          <a:r>
            <a:rPr lang="en-GB" sz="1100" baseline="0"/>
            <a:t>Legal Settlement income comes from the Court settlement from the Shop Keepers on Church Road, the legal fees were extensive along with Legal advice sort for the Site at the Top of Gun Lane. </a:t>
          </a:r>
        </a:p>
        <a:p>
          <a:r>
            <a:rPr lang="en-GB" sz="1100" baseline="0"/>
            <a:t>-Grass Cutting costs increased due to a contract with Cut Crew who were maintaining the Pitch at the top of Perry Lane. We expect the costs of Mowing and maintaining the Pitch to go down, especially in the next two years. From Sept onwards, we will increse Pitch Fee's - works are being done to reseed and water the pitch - it needs TLC to ensure that it can cope with being played on more than twice a week. Will have to close the Pitch potencially for a month. </a:t>
          </a:r>
        </a:p>
        <a:p>
          <a:r>
            <a:rPr lang="en-GB" sz="1100" baseline="0"/>
            <a:t>-Professional costs include things like AGAR and internal Auditing services. </a:t>
          </a:r>
        </a:p>
        <a:p>
          <a:r>
            <a:rPr lang="en-GB" sz="1100" baseline="0"/>
            <a:t>-Village Support includes costs like the 106 monies being spent on updating the Village Hall kitchen, as well as VE day and Warm Space events. </a:t>
          </a:r>
        </a:p>
        <a:p>
          <a:endParaRPr lang="en-GB" sz="1100" baseline="0"/>
        </a:p>
        <a:p>
          <a:r>
            <a:rPr lang="en-GB" sz="1100" baseline="0"/>
            <a:t>Budget 2026 - 2027</a:t>
          </a:r>
        </a:p>
        <a:p>
          <a:r>
            <a:rPr lang="en-GB" sz="1100" baseline="0"/>
            <a:t>-One of the main reasons for the £7800 increase was due to the fact the PC need to save £7500 to pay for the NHP. The NHP is expected to cost circa £40k. </a:t>
          </a:r>
        </a:p>
        <a:p>
          <a:r>
            <a:rPr lang="en-GB" sz="1100" baseline="0"/>
            <a:t>-Mowing is in a good place within the Village, but this has seen an increase in expenditure of around £1000 per year. Plus there are a number of works the Council would like to do to bring the village back to standard. </a:t>
          </a:r>
        </a:p>
        <a:p>
          <a:r>
            <a:rPr lang="en-GB" sz="1100" baseline="0"/>
            <a:t>-The Defib being fitted has cost an extra £300 per year, plus fitting and a new unit at £1200. </a:t>
          </a:r>
        </a:p>
        <a:p>
          <a:r>
            <a:rPr lang="en-GB" sz="1100" baseline="0"/>
            <a:t>-The Clerk is due to go on a number of training courses and become qualified in the SLCC, the Village Hall cleaner has also had a pay rise in line with min wage. HMRC will increase over the coming months. </a:t>
          </a:r>
        </a:p>
        <a:p>
          <a:r>
            <a:rPr lang="en-GB" sz="1100" baseline="0"/>
            <a:t>-Insurance has increased by £500 per year and all Pavillion bills are up by around 5-7% in some cases. </a:t>
          </a:r>
        </a:p>
        <a:p>
          <a:r>
            <a:rPr lang="en-GB" sz="1100" baseline="0"/>
            <a:t>-The PC plan on holding a number of events this year, one being a family fun day on August bank holiday and the Sherington Feast. We have £800 in the account left over from the Youth Club, this will likely be used to upgrade some of the seating areas at the Village Hall Park and the PC will likely have to look to top this up. </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lerk\Downloads\BUDGET%20PRECEPT\Final%20Sherington%20Offical%20Budget%202026%20to%202027.xlsx" TargetMode="External"/><Relationship Id="rId1" Type="http://schemas.openxmlformats.org/officeDocument/2006/relationships/externalLinkPath" Target="Final%20Sherington%20Offical%20Budget%202026%20to%20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udget"/>
      <sheetName val="Actual Expense"/>
      <sheetName val="Actual Income"/>
      <sheetName val="Pavilion"/>
      <sheetName val="Budget 2526"/>
    </sheetNames>
    <sheetDataSet>
      <sheetData sheetId="0"/>
      <sheetData sheetId="1">
        <row r="189">
          <cell r="AC189">
            <v>0</v>
          </cell>
          <cell r="AO189">
            <v>0</v>
          </cell>
        </row>
      </sheetData>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853EEC7-B1D8-4A0C-A30A-850714D13E02}" name="Table1" displayName="Table1" ref="A1:H193" totalsRowShown="0">
  <autoFilter ref="A1:H193" xr:uid="{E853EEC7-B1D8-4A0C-A30A-850714D13E02}"/>
  <tableColumns count="8">
    <tableColumn id="2" xr3:uid="{E5843B2A-AC06-4AC4-A43A-9B50D36013D4}" name="Date"/>
    <tableColumn id="3" xr3:uid="{71B5EC32-AF35-4501-94ED-DF45C6E7B4F2}" name="Net" dataDxfId="5"/>
    <tableColumn id="4" xr3:uid="{80960BA6-4EAD-4FE8-8176-ECE55DA97A08}" name="VAT" totalsRowDxfId="4"/>
    <tableColumn id="5" xr3:uid="{5CF92132-52D9-4E45-A917-CBB3FA79E84C}" name="Total"/>
    <tableColumn id="6" xr3:uid="{50E337AA-0416-42FB-AB9A-5BC14F2654CF}" name="Cashed Date"/>
    <tableColumn id="7" xr3:uid="{390CDA12-D9C2-4D4C-A1C7-766772960CF0}" name="Description"/>
    <tableColumn id="8" xr3:uid="{A4FFAFA0-3B6C-4960-8C77-518CACFAD5DD}" name="Supplier"/>
    <tableColumn id="10" xr3:uid="{09EA753A-ACE6-446F-A823-88B40CC468DF}" name="Payment Ref"/>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A739A-E2F7-5F4E-B12C-1FAA1B9EBAE9}">
  <sheetPr>
    <pageSetUpPr fitToPage="1"/>
  </sheetPr>
  <dimension ref="A1:H89"/>
  <sheetViews>
    <sheetView topLeftCell="A38" zoomScale="85" zoomScaleNormal="85" workbookViewId="0">
      <selection activeCell="D88" sqref="D88"/>
    </sheetView>
  </sheetViews>
  <sheetFormatPr defaultColWidth="10.83203125" defaultRowHeight="15.5" x14ac:dyDescent="0.35"/>
  <cols>
    <col min="1" max="1" width="10.83203125" style="2"/>
    <col min="2" max="2" width="32.5" style="2" bestFit="1" customWidth="1"/>
    <col min="3" max="3" width="29.08203125" style="2" bestFit="1" customWidth="1"/>
    <col min="4" max="4" width="17.83203125" style="2" customWidth="1"/>
    <col min="5" max="5" width="13.33203125" style="2" bestFit="1" customWidth="1"/>
    <col min="6" max="6" width="17.33203125" style="2" bestFit="1" customWidth="1"/>
    <col min="7" max="7" width="4.33203125" style="2" customWidth="1"/>
    <col min="8" max="8" width="23.08203125" style="2" bestFit="1" customWidth="1"/>
    <col min="9" max="16384" width="10.83203125" style="2"/>
  </cols>
  <sheetData>
    <row r="1" spans="1:7" x14ac:dyDescent="0.35">
      <c r="B1" s="1" t="s">
        <v>0</v>
      </c>
      <c r="C1" s="2" t="s">
        <v>1</v>
      </c>
    </row>
    <row r="2" spans="1:7" x14ac:dyDescent="0.35">
      <c r="B2" s="1"/>
    </row>
    <row r="3" spans="1:7" ht="18" x14ac:dyDescent="0.4">
      <c r="B3" s="1" t="s">
        <v>2</v>
      </c>
      <c r="C3" s="9"/>
      <c r="F3" s="12"/>
    </row>
    <row r="5" spans="1:7" x14ac:dyDescent="0.35">
      <c r="B5" s="3" t="s">
        <v>3</v>
      </c>
      <c r="C5" s="4" t="s">
        <v>4</v>
      </c>
      <c r="D5" s="3" t="s">
        <v>5</v>
      </c>
      <c r="F5" s="13"/>
      <c r="G5" s="3"/>
    </row>
    <row r="6" spans="1:7" x14ac:dyDescent="0.35">
      <c r="C6" s="5"/>
      <c r="F6" s="13"/>
    </row>
    <row r="7" spans="1:7" x14ac:dyDescent="0.35">
      <c r="A7" s="2">
        <v>1</v>
      </c>
      <c r="B7" s="2" t="s">
        <v>6</v>
      </c>
      <c r="C7" s="5">
        <v>38000</v>
      </c>
      <c r="D7" s="6" t="e">
        <f>#REF!</f>
        <v>#REF!</v>
      </c>
      <c r="F7" s="14"/>
    </row>
    <row r="8" spans="1:7" x14ac:dyDescent="0.35">
      <c r="A8" s="2">
        <v>21</v>
      </c>
      <c r="B8" s="2" t="s">
        <v>7</v>
      </c>
      <c r="C8" s="5">
        <v>5000</v>
      </c>
      <c r="D8" s="6" t="e">
        <f>#REF!</f>
        <v>#REF!</v>
      </c>
      <c r="F8" s="15"/>
    </row>
    <row r="9" spans="1:7" x14ac:dyDescent="0.35">
      <c r="A9" s="2">
        <v>4</v>
      </c>
      <c r="B9" s="2" t="s">
        <v>8</v>
      </c>
      <c r="C9" s="5">
        <v>6000</v>
      </c>
      <c r="D9" s="11" t="e">
        <f>#REF!</f>
        <v>#REF!</v>
      </c>
      <c r="F9" s="16"/>
    </row>
    <row r="10" spans="1:7" x14ac:dyDescent="0.35">
      <c r="A10" s="2">
        <v>2</v>
      </c>
      <c r="B10" s="2" t="s">
        <v>9</v>
      </c>
      <c r="C10" s="5">
        <v>0</v>
      </c>
      <c r="D10" s="6" t="e">
        <f>#REF!</f>
        <v>#REF!</v>
      </c>
      <c r="F10" s="13"/>
    </row>
    <row r="11" spans="1:7" x14ac:dyDescent="0.35">
      <c r="A11" s="2">
        <v>25</v>
      </c>
      <c r="B11" s="2" t="s">
        <v>10</v>
      </c>
      <c r="C11" s="5">
        <v>3870</v>
      </c>
      <c r="D11" s="6" t="e">
        <f>#REF!</f>
        <v>#REF!</v>
      </c>
      <c r="F11" s="16"/>
    </row>
    <row r="12" spans="1:7" x14ac:dyDescent="0.35">
      <c r="B12" s="2" t="s">
        <v>11</v>
      </c>
      <c r="C12" s="5"/>
      <c r="D12" s="6">
        <v>0</v>
      </c>
      <c r="F12" s="13"/>
    </row>
    <row r="13" spans="1:7" x14ac:dyDescent="0.35">
      <c r="C13" s="5"/>
      <c r="F13" s="13"/>
    </row>
    <row r="14" spans="1:7" x14ac:dyDescent="0.35">
      <c r="B14" s="2" t="s">
        <v>12</v>
      </c>
      <c r="C14" s="5">
        <f>SUM(C7:C12)</f>
        <v>52870</v>
      </c>
      <c r="D14" s="5" t="e">
        <f>SUM(D7:D12)</f>
        <v>#REF!</v>
      </c>
      <c r="F14" s="17"/>
    </row>
    <row r="15" spans="1:7" x14ac:dyDescent="0.35">
      <c r="C15" s="5"/>
    </row>
    <row r="16" spans="1:7" x14ac:dyDescent="0.35">
      <c r="B16" s="2" t="s">
        <v>13</v>
      </c>
      <c r="C16" s="5">
        <v>25600</v>
      </c>
      <c r="D16" s="5">
        <v>25662.27</v>
      </c>
      <c r="F16" s="17"/>
    </row>
    <row r="17" spans="1:8" x14ac:dyDescent="0.35">
      <c r="C17" s="5"/>
    </row>
    <row r="18" spans="1:8" ht="16" thickBot="1" x14ac:dyDescent="0.4">
      <c r="B18" s="3" t="s">
        <v>14</v>
      </c>
      <c r="C18" s="7">
        <f>C14+C16</f>
        <v>78470</v>
      </c>
      <c r="D18" s="7" t="e">
        <f>D14+D16</f>
        <v>#REF!</v>
      </c>
      <c r="F18" s="18"/>
    </row>
    <row r="19" spans="1:8" ht="16" thickTop="1" x14ac:dyDescent="0.35"/>
    <row r="20" spans="1:8" x14ac:dyDescent="0.35">
      <c r="B20" s="3" t="s">
        <v>15</v>
      </c>
    </row>
    <row r="21" spans="1:8" x14ac:dyDescent="0.35">
      <c r="H21" s="4"/>
    </row>
    <row r="22" spans="1:8" x14ac:dyDescent="0.35">
      <c r="B22" s="3" t="s">
        <v>16</v>
      </c>
      <c r="C22" s="4" t="s">
        <v>17</v>
      </c>
      <c r="D22" s="4" t="s">
        <v>5</v>
      </c>
      <c r="E22" s="4" t="s">
        <v>18</v>
      </c>
      <c r="F22" s="19"/>
      <c r="H22" s="20"/>
    </row>
    <row r="23" spans="1:8" x14ac:dyDescent="0.35">
      <c r="F23" s="13"/>
    </row>
    <row r="24" spans="1:8" x14ac:dyDescent="0.35">
      <c r="A24" s="2">
        <v>26</v>
      </c>
      <c r="B24" s="3" t="s">
        <v>19</v>
      </c>
      <c r="C24" s="2" t="s">
        <v>20</v>
      </c>
      <c r="D24" s="5" t="e">
        <f>#REF!</f>
        <v>#REF!</v>
      </c>
      <c r="E24" s="5">
        <v>10000</v>
      </c>
      <c r="F24" s="21"/>
      <c r="H24" s="5"/>
    </row>
    <row r="25" spans="1:8" x14ac:dyDescent="0.35">
      <c r="A25" s="2">
        <v>17</v>
      </c>
      <c r="C25" s="2" t="s">
        <v>21</v>
      </c>
      <c r="D25" s="5" t="e">
        <f>#REF!</f>
        <v>#REF!</v>
      </c>
      <c r="E25" s="5">
        <v>500</v>
      </c>
      <c r="F25" s="21"/>
      <c r="H25" s="5"/>
    </row>
    <row r="26" spans="1:8" x14ac:dyDescent="0.35">
      <c r="A26" s="2">
        <v>22</v>
      </c>
      <c r="C26" s="2" t="s">
        <v>22</v>
      </c>
      <c r="D26" s="5" t="e">
        <f>#REF!</f>
        <v>#REF!</v>
      </c>
      <c r="E26" s="5">
        <v>400</v>
      </c>
      <c r="F26" s="21"/>
      <c r="H26" s="5"/>
    </row>
    <row r="27" spans="1:8" x14ac:dyDescent="0.35">
      <c r="A27" s="2">
        <v>26</v>
      </c>
      <c r="C27" s="2" t="s">
        <v>23</v>
      </c>
      <c r="D27" s="5" t="e">
        <f>#REF!</f>
        <v>#REF!</v>
      </c>
      <c r="E27" s="5">
        <v>1000</v>
      </c>
      <c r="F27" s="21"/>
      <c r="H27" s="5"/>
    </row>
    <row r="28" spans="1:8" x14ac:dyDescent="0.35">
      <c r="A28" s="2">
        <v>6</v>
      </c>
      <c r="C28" s="2" t="s">
        <v>24</v>
      </c>
      <c r="D28" s="5" t="e">
        <f>#REF!</f>
        <v>#REF!</v>
      </c>
      <c r="E28" s="5">
        <v>2000</v>
      </c>
      <c r="F28" s="21"/>
      <c r="H28" s="5"/>
    </row>
    <row r="29" spans="1:8" x14ac:dyDescent="0.35">
      <c r="D29" s="5"/>
      <c r="E29" s="5"/>
      <c r="F29" s="21"/>
      <c r="H29" s="5"/>
    </row>
    <row r="30" spans="1:8" x14ac:dyDescent="0.35">
      <c r="C30" s="3" t="s">
        <v>25</v>
      </c>
      <c r="D30" s="5" t="e">
        <f>SUM(D24:D29)</f>
        <v>#REF!</v>
      </c>
      <c r="E30" s="5">
        <f>SUM(E24:E29)</f>
        <v>13900</v>
      </c>
      <c r="F30" s="21"/>
      <c r="H30" s="5"/>
    </row>
    <row r="31" spans="1:8" x14ac:dyDescent="0.35">
      <c r="D31" s="5"/>
      <c r="E31" s="5"/>
      <c r="F31" s="21"/>
      <c r="H31" s="5"/>
    </row>
    <row r="32" spans="1:8" x14ac:dyDescent="0.35">
      <c r="A32" s="2">
        <v>29</v>
      </c>
      <c r="B32" s="3" t="s">
        <v>26</v>
      </c>
      <c r="C32" s="2" t="s">
        <v>22</v>
      </c>
      <c r="D32" s="5" t="e">
        <f>#REF!</f>
        <v>#REF!</v>
      </c>
      <c r="E32" s="5">
        <v>0</v>
      </c>
      <c r="F32" s="21"/>
      <c r="H32" s="5"/>
    </row>
    <row r="33" spans="1:8" x14ac:dyDescent="0.35">
      <c r="A33" s="2">
        <v>20</v>
      </c>
      <c r="C33" s="2" t="s">
        <v>27</v>
      </c>
      <c r="D33" s="5" t="e">
        <f>#REF!</f>
        <v>#REF!</v>
      </c>
      <c r="E33" s="5">
        <v>750</v>
      </c>
      <c r="F33" s="21"/>
      <c r="H33" s="5"/>
    </row>
    <row r="34" spans="1:8" x14ac:dyDescent="0.35">
      <c r="A34" s="2">
        <v>6</v>
      </c>
      <c r="C34" s="2" t="s">
        <v>28</v>
      </c>
      <c r="D34" s="5" t="e">
        <f>#REF!</f>
        <v>#REF!</v>
      </c>
      <c r="E34" s="5">
        <v>3000</v>
      </c>
      <c r="F34" s="21"/>
      <c r="H34" s="5"/>
    </row>
    <row r="35" spans="1:8" x14ac:dyDescent="0.35">
      <c r="A35" s="2">
        <v>28</v>
      </c>
      <c r="C35" s="2" t="s">
        <v>29</v>
      </c>
      <c r="D35" s="5" t="e">
        <f>#REF!</f>
        <v>#REF!</v>
      </c>
      <c r="E35" s="5">
        <v>750</v>
      </c>
      <c r="F35" s="21"/>
      <c r="H35" s="5"/>
    </row>
    <row r="36" spans="1:8" x14ac:dyDescent="0.35">
      <c r="A36" s="2">
        <v>10</v>
      </c>
      <c r="C36" s="2" t="s">
        <v>30</v>
      </c>
      <c r="D36" s="5" t="e">
        <f>#REF!</f>
        <v>#REF!</v>
      </c>
      <c r="E36" s="5">
        <v>2500</v>
      </c>
      <c r="F36" s="21"/>
      <c r="H36" s="5"/>
    </row>
    <row r="37" spans="1:8" x14ac:dyDescent="0.35">
      <c r="A37" s="2">
        <v>24</v>
      </c>
      <c r="C37" s="2" t="s">
        <v>31</v>
      </c>
      <c r="D37" s="5" t="e">
        <f>#REF!</f>
        <v>#REF!</v>
      </c>
      <c r="E37" s="5">
        <v>2500</v>
      </c>
      <c r="F37" s="21"/>
      <c r="H37" s="5"/>
    </row>
    <row r="38" spans="1:8" x14ac:dyDescent="0.35">
      <c r="A38" s="2">
        <v>29</v>
      </c>
      <c r="C38" s="2" t="s">
        <v>32</v>
      </c>
      <c r="D38" s="5" t="e">
        <f>#REF!</f>
        <v>#REF!</v>
      </c>
      <c r="E38" s="5">
        <v>500</v>
      </c>
      <c r="F38" s="21"/>
      <c r="H38" s="5"/>
    </row>
    <row r="39" spans="1:8" x14ac:dyDescent="0.35">
      <c r="D39" s="5"/>
      <c r="E39" s="5"/>
      <c r="F39" s="21"/>
      <c r="H39" s="5"/>
    </row>
    <row r="40" spans="1:8" x14ac:dyDescent="0.35">
      <c r="C40" s="3" t="s">
        <v>25</v>
      </c>
      <c r="D40" s="5" t="e">
        <f>SUM(D32:D39)</f>
        <v>#REF!</v>
      </c>
      <c r="E40" s="5">
        <f>SUM(E32:E39)</f>
        <v>10000</v>
      </c>
      <c r="F40" s="21"/>
      <c r="H40" s="5"/>
    </row>
    <row r="41" spans="1:8" x14ac:dyDescent="0.35">
      <c r="D41" s="5"/>
      <c r="E41" s="5"/>
      <c r="F41" s="21"/>
      <c r="H41" s="5"/>
    </row>
    <row r="42" spans="1:8" x14ac:dyDescent="0.35">
      <c r="A42" s="2">
        <v>20</v>
      </c>
      <c r="B42" s="3" t="s">
        <v>33</v>
      </c>
      <c r="C42" s="2" t="s">
        <v>34</v>
      </c>
      <c r="D42" s="5" t="e">
        <f>#REF!</f>
        <v>#REF!</v>
      </c>
      <c r="E42" s="5">
        <v>50</v>
      </c>
      <c r="F42" s="21"/>
      <c r="H42" s="5"/>
    </row>
    <row r="43" spans="1:8" x14ac:dyDescent="0.35">
      <c r="A43" s="2">
        <v>17</v>
      </c>
      <c r="C43" s="2" t="s">
        <v>35</v>
      </c>
      <c r="D43" s="5" t="e">
        <f>#REF!</f>
        <v>#REF!</v>
      </c>
      <c r="E43" s="5">
        <v>1000</v>
      </c>
      <c r="F43" s="21"/>
      <c r="H43" s="5"/>
    </row>
    <row r="44" spans="1:8" x14ac:dyDescent="0.35">
      <c r="A44" s="2">
        <v>20</v>
      </c>
      <c r="C44" s="2" t="s">
        <v>36</v>
      </c>
      <c r="D44" s="5" t="e">
        <f>#REF!</f>
        <v>#REF!</v>
      </c>
      <c r="E44" s="5">
        <v>1000</v>
      </c>
      <c r="F44" s="21"/>
      <c r="H44" s="5"/>
    </row>
    <row r="45" spans="1:8" x14ac:dyDescent="0.35">
      <c r="C45" s="2" t="s">
        <v>37</v>
      </c>
      <c r="D45" s="5" t="e">
        <f>#REF!</f>
        <v>#REF!</v>
      </c>
      <c r="E45" s="5">
        <v>0</v>
      </c>
      <c r="F45" s="21"/>
      <c r="H45" s="5"/>
    </row>
    <row r="46" spans="1:8" x14ac:dyDescent="0.35">
      <c r="C46" s="2" t="s">
        <v>38</v>
      </c>
      <c r="D46" s="5" t="e">
        <f>#REF!</f>
        <v>#REF!</v>
      </c>
      <c r="E46" s="5">
        <v>0</v>
      </c>
      <c r="F46" s="21"/>
      <c r="H46" s="5"/>
    </row>
    <row r="47" spans="1:8" x14ac:dyDescent="0.35">
      <c r="C47" s="2" t="s">
        <v>39</v>
      </c>
      <c r="D47" s="5" t="e">
        <f>#REF!</f>
        <v>#REF!</v>
      </c>
      <c r="E47" s="5">
        <v>0</v>
      </c>
      <c r="F47" s="21"/>
      <c r="H47" s="5"/>
    </row>
    <row r="48" spans="1:8" x14ac:dyDescent="0.35">
      <c r="A48" s="2">
        <v>27</v>
      </c>
      <c r="C48" s="2" t="s">
        <v>40</v>
      </c>
      <c r="D48" s="5" t="e">
        <f>#REF!</f>
        <v>#REF!</v>
      </c>
      <c r="E48" s="5">
        <v>500</v>
      </c>
      <c r="F48" s="21"/>
      <c r="H48" s="5"/>
    </row>
    <row r="49" spans="1:8" x14ac:dyDescent="0.35">
      <c r="C49" s="2" t="s">
        <v>41</v>
      </c>
      <c r="D49" s="5" t="e">
        <f>#REF!</f>
        <v>#REF!</v>
      </c>
      <c r="E49" s="10">
        <v>0</v>
      </c>
      <c r="F49" s="21"/>
      <c r="H49" s="5"/>
    </row>
    <row r="50" spans="1:8" x14ac:dyDescent="0.35">
      <c r="A50" s="2">
        <v>2</v>
      </c>
      <c r="C50" s="2" t="s">
        <v>42</v>
      </c>
      <c r="D50" s="5" t="e">
        <f>#REF!</f>
        <v>#REF!</v>
      </c>
      <c r="E50" s="5">
        <v>5000</v>
      </c>
      <c r="F50" s="21"/>
      <c r="H50" s="5"/>
    </row>
    <row r="51" spans="1:8" x14ac:dyDescent="0.35">
      <c r="D51" s="5"/>
      <c r="E51" s="5"/>
      <c r="F51" s="21"/>
      <c r="H51" s="5"/>
    </row>
    <row r="52" spans="1:8" x14ac:dyDescent="0.35">
      <c r="C52" s="3" t="s">
        <v>25</v>
      </c>
      <c r="D52" s="5" t="e">
        <f>SUM(D42:D51)</f>
        <v>#REF!</v>
      </c>
      <c r="E52" s="5">
        <f>SUM(E42:E51)</f>
        <v>7550</v>
      </c>
      <c r="F52" s="21"/>
      <c r="H52" s="5"/>
    </row>
    <row r="53" spans="1:8" x14ac:dyDescent="0.35">
      <c r="D53" s="5"/>
      <c r="E53" s="5"/>
      <c r="F53" s="21"/>
      <c r="H53" s="5"/>
    </row>
    <row r="54" spans="1:8" x14ac:dyDescent="0.35">
      <c r="A54" s="2">
        <v>29</v>
      </c>
      <c r="B54" s="3" t="s">
        <v>43</v>
      </c>
      <c r="C54" s="2" t="s">
        <v>44</v>
      </c>
      <c r="D54" s="5" t="e">
        <f>#REF!</f>
        <v>#REF!</v>
      </c>
      <c r="E54" s="5">
        <v>150</v>
      </c>
      <c r="F54" s="21"/>
      <c r="H54" s="5"/>
    </row>
    <row r="55" spans="1:8" x14ac:dyDescent="0.35">
      <c r="A55" s="2">
        <v>9</v>
      </c>
      <c r="C55" s="2" t="s">
        <v>45</v>
      </c>
      <c r="D55" s="5" t="e">
        <f>#REF!</f>
        <v>#REF!</v>
      </c>
      <c r="E55" s="5">
        <v>1250</v>
      </c>
      <c r="F55" s="21"/>
      <c r="H55" s="5"/>
    </row>
    <row r="56" spans="1:8" x14ac:dyDescent="0.35">
      <c r="A56" s="2">
        <v>7</v>
      </c>
      <c r="C56" s="2" t="s">
        <v>46</v>
      </c>
      <c r="D56" s="5" t="e">
        <f>#REF!</f>
        <v>#REF!</v>
      </c>
      <c r="E56" s="5">
        <v>475</v>
      </c>
      <c r="F56" s="21"/>
      <c r="H56" s="5"/>
    </row>
    <row r="57" spans="1:8" x14ac:dyDescent="0.35">
      <c r="A57" s="2">
        <v>6</v>
      </c>
      <c r="C57" s="2" t="s">
        <v>47</v>
      </c>
      <c r="D57" s="5" t="e">
        <f>#REF!</f>
        <v>#REF!</v>
      </c>
      <c r="E57" s="5">
        <v>5525</v>
      </c>
      <c r="F57" s="21"/>
      <c r="H57" s="5"/>
    </row>
    <row r="58" spans="1:8" x14ac:dyDescent="0.35">
      <c r="A58" s="2">
        <v>8</v>
      </c>
      <c r="C58" s="2" t="s">
        <v>48</v>
      </c>
      <c r="D58" s="5" t="e">
        <f>#REF!</f>
        <v>#REF!</v>
      </c>
      <c r="E58" s="5">
        <v>500</v>
      </c>
      <c r="F58" s="21"/>
      <c r="H58" s="5"/>
    </row>
    <row r="59" spans="1:8" x14ac:dyDescent="0.35">
      <c r="A59" s="2">
        <v>7</v>
      </c>
      <c r="C59" s="2" t="s">
        <v>49</v>
      </c>
      <c r="D59" s="5" t="e">
        <f>#REF!</f>
        <v>#REF!</v>
      </c>
      <c r="E59" s="5">
        <v>1000</v>
      </c>
      <c r="F59" s="21"/>
      <c r="H59" s="5"/>
    </row>
    <row r="60" spans="1:8" x14ac:dyDescent="0.35">
      <c r="A60" s="2">
        <v>13</v>
      </c>
      <c r="C60" s="2" t="s">
        <v>50</v>
      </c>
      <c r="D60" s="5" t="e">
        <f>#REF!</f>
        <v>#REF!</v>
      </c>
      <c r="E60" s="5">
        <v>3000</v>
      </c>
      <c r="F60" s="21"/>
      <c r="H60" s="5"/>
    </row>
    <row r="61" spans="1:8" x14ac:dyDescent="0.35">
      <c r="A61" s="2">
        <v>6</v>
      </c>
      <c r="C61" s="2" t="s">
        <v>51</v>
      </c>
      <c r="D61" s="5" t="e">
        <f>#REF!</f>
        <v>#REF!</v>
      </c>
      <c r="E61" s="5">
        <v>1400</v>
      </c>
      <c r="F61" s="21"/>
      <c r="H61" s="5"/>
    </row>
    <row r="62" spans="1:8" x14ac:dyDescent="0.35">
      <c r="A62" s="2">
        <v>12</v>
      </c>
      <c r="C62" s="2" t="s">
        <v>52</v>
      </c>
      <c r="D62" s="5" t="e">
        <f>#REF!</f>
        <v>#REF!</v>
      </c>
      <c r="E62" s="5">
        <v>500</v>
      </c>
      <c r="F62" s="21"/>
      <c r="H62" s="5"/>
    </row>
    <row r="63" spans="1:8" x14ac:dyDescent="0.35">
      <c r="A63" s="2">
        <v>27</v>
      </c>
      <c r="C63" s="2" t="s">
        <v>53</v>
      </c>
      <c r="D63" s="5" t="e">
        <f>#REF!</f>
        <v>#REF!</v>
      </c>
      <c r="E63" s="5">
        <v>0</v>
      </c>
      <c r="F63" s="21"/>
      <c r="H63" s="5"/>
    </row>
    <row r="64" spans="1:8" x14ac:dyDescent="0.35">
      <c r="D64" s="5"/>
      <c r="E64" s="5"/>
      <c r="F64" s="21"/>
      <c r="H64" s="5"/>
    </row>
    <row r="65" spans="1:8" x14ac:dyDescent="0.35">
      <c r="C65" s="3" t="s">
        <v>25</v>
      </c>
      <c r="D65" s="5" t="e">
        <f>SUM(D54:D64)</f>
        <v>#REF!</v>
      </c>
      <c r="E65" s="5">
        <f>SUM(E54:E64)</f>
        <v>13800</v>
      </c>
      <c r="F65" s="21"/>
      <c r="H65" s="5"/>
    </row>
    <row r="66" spans="1:8" x14ac:dyDescent="0.35">
      <c r="D66" s="5"/>
      <c r="E66" s="5"/>
      <c r="F66" s="21"/>
      <c r="H66" s="5"/>
    </row>
    <row r="67" spans="1:8" x14ac:dyDescent="0.35">
      <c r="A67" s="2">
        <v>17</v>
      </c>
      <c r="B67" s="3" t="s">
        <v>54</v>
      </c>
      <c r="C67" s="2" t="s">
        <v>55</v>
      </c>
      <c r="D67" s="5" t="e">
        <f>#REF!</f>
        <v>#REF!</v>
      </c>
      <c r="E67" s="5">
        <v>1000</v>
      </c>
      <c r="F67" s="21"/>
      <c r="H67" s="5"/>
    </row>
    <row r="68" spans="1:8" x14ac:dyDescent="0.35">
      <c r="A68" s="2">
        <v>17</v>
      </c>
      <c r="C68" s="2" t="s">
        <v>56</v>
      </c>
      <c r="D68" s="5" t="e">
        <f>#REF!</f>
        <v>#REF!</v>
      </c>
      <c r="E68" s="5">
        <v>500</v>
      </c>
      <c r="F68" s="21"/>
      <c r="H68" s="5"/>
    </row>
    <row r="69" spans="1:8" x14ac:dyDescent="0.35">
      <c r="A69" s="2">
        <v>17</v>
      </c>
      <c r="C69" s="2" t="s">
        <v>57</v>
      </c>
      <c r="D69" s="5" t="e">
        <f>#REF!</f>
        <v>#REF!</v>
      </c>
      <c r="E69" s="5">
        <v>1500</v>
      </c>
      <c r="F69" s="21"/>
      <c r="H69" s="5"/>
    </row>
    <row r="70" spans="1:8" x14ac:dyDescent="0.35">
      <c r="A70" s="2">
        <v>17</v>
      </c>
      <c r="C70" s="2" t="s">
        <v>58</v>
      </c>
      <c r="D70" s="5" t="e">
        <f>#REF!</f>
        <v>#REF!</v>
      </c>
      <c r="E70" s="5">
        <v>1000</v>
      </c>
      <c r="F70" s="21"/>
      <c r="H70" s="5"/>
    </row>
    <row r="71" spans="1:8" x14ac:dyDescent="0.35">
      <c r="D71" s="5"/>
      <c r="E71" s="5"/>
      <c r="F71" s="21"/>
      <c r="H71" s="5"/>
    </row>
    <row r="72" spans="1:8" x14ac:dyDescent="0.35">
      <c r="C72" s="3" t="s">
        <v>25</v>
      </c>
      <c r="D72" s="5" t="e">
        <f>SUM(D67:D71)</f>
        <v>#REF!</v>
      </c>
      <c r="E72" s="5">
        <f>SUM(E67:E71)</f>
        <v>4000</v>
      </c>
      <c r="F72" s="21"/>
      <c r="H72" s="5"/>
    </row>
    <row r="73" spans="1:8" x14ac:dyDescent="0.35">
      <c r="D73" s="5"/>
      <c r="E73" s="5"/>
      <c r="F73" s="21"/>
      <c r="H73" s="5"/>
    </row>
    <row r="74" spans="1:8" x14ac:dyDescent="0.35">
      <c r="A74" s="2">
        <v>20</v>
      </c>
      <c r="B74" s="3" t="s">
        <v>59</v>
      </c>
      <c r="C74" s="2" t="s">
        <v>60</v>
      </c>
      <c r="D74" s="5" t="e">
        <f>#REF!</f>
        <v>#REF!</v>
      </c>
      <c r="E74" s="5">
        <v>250</v>
      </c>
      <c r="F74" s="21"/>
      <c r="H74" s="5"/>
    </row>
    <row r="75" spans="1:8" x14ac:dyDescent="0.35">
      <c r="A75" s="2">
        <v>20</v>
      </c>
      <c r="C75" s="2" t="s">
        <v>61</v>
      </c>
      <c r="D75" s="5" t="e">
        <f>#REF!</f>
        <v>#REF!</v>
      </c>
      <c r="E75" s="5">
        <v>0</v>
      </c>
      <c r="F75" s="21"/>
      <c r="H75" s="5"/>
    </row>
    <row r="76" spans="1:8" x14ac:dyDescent="0.35">
      <c r="A76" s="2">
        <v>0</v>
      </c>
      <c r="C76" s="2" t="s">
        <v>62</v>
      </c>
      <c r="D76" s="5" t="e">
        <f>#REF!</f>
        <v>#REF!</v>
      </c>
      <c r="E76" s="5">
        <v>1000</v>
      </c>
      <c r="F76" s="21"/>
      <c r="H76" s="5"/>
    </row>
    <row r="77" spans="1:8" x14ac:dyDescent="0.35">
      <c r="A77" s="2">
        <v>20</v>
      </c>
      <c r="C77" s="2" t="s">
        <v>63</v>
      </c>
      <c r="D77" s="5">
        <v>1039.78</v>
      </c>
      <c r="E77" s="5">
        <v>0</v>
      </c>
      <c r="F77" s="21"/>
      <c r="H77" s="5"/>
    </row>
    <row r="78" spans="1:8" x14ac:dyDescent="0.35">
      <c r="A78" s="2">
        <v>20</v>
      </c>
      <c r="C78" s="2" t="s">
        <v>64</v>
      </c>
      <c r="D78" s="5" t="e">
        <f>#REF!</f>
        <v>#REF!</v>
      </c>
      <c r="E78" s="5">
        <v>500</v>
      </c>
      <c r="F78" s="21"/>
      <c r="H78" s="5"/>
    </row>
    <row r="79" spans="1:8" x14ac:dyDescent="0.35">
      <c r="A79" s="2">
        <v>20</v>
      </c>
      <c r="C79" s="2" t="s">
        <v>65</v>
      </c>
      <c r="D79" s="5" t="e">
        <f>#REF!</f>
        <v>#REF!</v>
      </c>
      <c r="E79" s="5">
        <v>0</v>
      </c>
      <c r="F79" s="21"/>
      <c r="H79" s="5"/>
    </row>
    <row r="80" spans="1:8" x14ac:dyDescent="0.35">
      <c r="D80" s="5"/>
      <c r="E80" s="5"/>
      <c r="F80" s="21"/>
      <c r="H80" s="5"/>
    </row>
    <row r="81" spans="2:8" x14ac:dyDescent="0.35">
      <c r="C81" s="3" t="s">
        <v>25</v>
      </c>
      <c r="D81" s="5" t="e">
        <f>SUM(D74:D80)</f>
        <v>#REF!</v>
      </c>
      <c r="E81" s="5">
        <f>SUM(E74:E80)</f>
        <v>1750</v>
      </c>
      <c r="F81" s="21"/>
      <c r="H81" s="5"/>
    </row>
    <row r="82" spans="2:8" x14ac:dyDescent="0.35">
      <c r="D82" s="5"/>
      <c r="E82" s="5"/>
      <c r="F82" s="21"/>
      <c r="H82" s="5"/>
    </row>
    <row r="83" spans="2:8" x14ac:dyDescent="0.35">
      <c r="B83" s="3" t="s">
        <v>66</v>
      </c>
      <c r="C83" s="2" t="s">
        <v>67</v>
      </c>
      <c r="D83" s="5" t="e">
        <f>#REF!</f>
        <v>#REF!</v>
      </c>
      <c r="E83" s="5">
        <v>0</v>
      </c>
      <c r="F83" s="21"/>
      <c r="H83" s="5"/>
    </row>
    <row r="84" spans="2:8" x14ac:dyDescent="0.35">
      <c r="C84" s="2" t="s">
        <v>68</v>
      </c>
      <c r="D84" s="5" t="e">
        <f>#REF!</f>
        <v>#REF!</v>
      </c>
      <c r="E84" s="5">
        <v>500</v>
      </c>
      <c r="F84" s="21"/>
      <c r="H84" s="5"/>
    </row>
    <row r="85" spans="2:8" x14ac:dyDescent="0.35">
      <c r="D85" s="5"/>
      <c r="E85" s="5"/>
      <c r="F85" s="21"/>
      <c r="H85" s="5"/>
    </row>
    <row r="86" spans="2:8" x14ac:dyDescent="0.35">
      <c r="C86" s="3" t="s">
        <v>25</v>
      </c>
      <c r="D86" s="5" t="e">
        <f>SUM(D83:D85)</f>
        <v>#REF!</v>
      </c>
      <c r="E86" s="5">
        <f>SUM(E83:E85)</f>
        <v>500</v>
      </c>
      <c r="F86" s="21"/>
      <c r="H86" s="5"/>
    </row>
    <row r="87" spans="2:8" x14ac:dyDescent="0.35">
      <c r="D87" s="5"/>
      <c r="E87" s="5"/>
      <c r="F87" s="21"/>
      <c r="H87" s="5"/>
    </row>
    <row r="88" spans="2:8" ht="16" thickBot="1" x14ac:dyDescent="0.4">
      <c r="D88" s="8" t="e">
        <f>D86+D81+D72+D65+D52+D40+D30</f>
        <v>#REF!</v>
      </c>
      <c r="E88" s="8">
        <f>E86+E81+E72+E65+E52+E40+E30</f>
        <v>51500</v>
      </c>
      <c r="F88" s="22"/>
      <c r="H88" s="23"/>
    </row>
    <row r="89" spans="2:8" ht="16" thickTop="1" x14ac:dyDescent="0.35"/>
  </sheetData>
  <conditionalFormatting sqref="H24:H89">
    <cfRule type="cellIs" dxfId="3" priority="1" operator="lessThan">
      <formula>0</formula>
    </cfRule>
    <cfRule type="cellIs" dxfId="2" priority="2" operator="greaterThan">
      <formula>0</formula>
    </cfRule>
  </conditionalFormatting>
  <printOptions horizontalCentered="1" verticalCentered="1" gridLines="1"/>
  <pageMargins left="0.31496062992125984" right="0.31496062992125984" top="0.35433070866141736" bottom="0.35433070866141736" header="0.31496062992125984" footer="0.31496062992125984"/>
  <pageSetup paperSize="9" scale="57" orientation="portrait" copies="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978D9-4EDD-4729-9C3E-8F42611C2571}">
  <sheetPr>
    <pageSetUpPr fitToPage="1"/>
  </sheetPr>
  <dimension ref="A1:I81"/>
  <sheetViews>
    <sheetView topLeftCell="A58" zoomScale="62" zoomScaleNormal="85" workbookViewId="0">
      <selection activeCell="E18" sqref="E18"/>
    </sheetView>
  </sheetViews>
  <sheetFormatPr defaultColWidth="10.83203125" defaultRowHeight="15.5" x14ac:dyDescent="0.35"/>
  <cols>
    <col min="1" max="1" width="10.83203125" style="2"/>
    <col min="2" max="2" width="32.5" style="2" bestFit="1" customWidth="1"/>
    <col min="3" max="3" width="29.08203125" style="2" bestFit="1" customWidth="1"/>
    <col min="4" max="4" width="17.83203125" style="2" customWidth="1"/>
    <col min="5" max="5" width="15.08203125" style="2" customWidth="1"/>
    <col min="6" max="6" width="17.33203125" style="2" hidden="1" customWidth="1"/>
    <col min="7" max="7" width="23.08203125" style="2" bestFit="1" customWidth="1"/>
    <col min="8" max="8" width="10.83203125" style="2"/>
    <col min="9" max="9" width="11" style="2" bestFit="1" customWidth="1"/>
    <col min="10" max="16384" width="10.83203125" style="2"/>
  </cols>
  <sheetData>
    <row r="1" spans="1:7" x14ac:dyDescent="0.35">
      <c r="B1" s="1" t="s">
        <v>0</v>
      </c>
      <c r="C1" s="2" t="s">
        <v>94</v>
      </c>
    </row>
    <row r="2" spans="1:7" x14ac:dyDescent="0.35">
      <c r="B2" s="1"/>
    </row>
    <row r="3" spans="1:7" ht="18" x14ac:dyDescent="0.4">
      <c r="B3" s="1" t="s">
        <v>85</v>
      </c>
      <c r="C3" s="9"/>
      <c r="F3" s="12"/>
    </row>
    <row r="5" spans="1:7" x14ac:dyDescent="0.35">
      <c r="B5" s="3" t="s">
        <v>3</v>
      </c>
      <c r="C5" s="4" t="s">
        <v>4</v>
      </c>
      <c r="D5" s="3" t="s">
        <v>92</v>
      </c>
      <c r="E5" s="25" t="s">
        <v>93</v>
      </c>
      <c r="F5" s="13"/>
    </row>
    <row r="6" spans="1:7" x14ac:dyDescent="0.35">
      <c r="C6" s="5"/>
      <c r="F6" s="13"/>
    </row>
    <row r="7" spans="1:7" x14ac:dyDescent="0.35">
      <c r="A7" s="2">
        <v>1</v>
      </c>
      <c r="B7" s="2" t="s">
        <v>86</v>
      </c>
      <c r="C7" s="5">
        <v>39000</v>
      </c>
      <c r="D7" s="6">
        <v>39000</v>
      </c>
      <c r="E7" s="2">
        <v>46800</v>
      </c>
      <c r="F7" s="14"/>
      <c r="G7" s="29"/>
    </row>
    <row r="8" spans="1:7" x14ac:dyDescent="0.35">
      <c r="A8" s="2">
        <v>21</v>
      </c>
      <c r="B8" s="2" t="s">
        <v>87</v>
      </c>
      <c r="C8" s="5">
        <v>5000</v>
      </c>
      <c r="D8" s="6">
        <v>2800</v>
      </c>
      <c r="E8" s="2">
        <v>3200</v>
      </c>
      <c r="F8" s="15"/>
    </row>
    <row r="9" spans="1:7" x14ac:dyDescent="0.35">
      <c r="A9" s="2">
        <v>4</v>
      </c>
      <c r="B9" s="2" t="s">
        <v>8</v>
      </c>
      <c r="C9" s="5">
        <v>6000</v>
      </c>
      <c r="D9" s="11">
        <v>3719.17</v>
      </c>
      <c r="E9" s="2">
        <v>4000</v>
      </c>
      <c r="F9" s="16"/>
    </row>
    <row r="10" spans="1:7" x14ac:dyDescent="0.35">
      <c r="A10" s="2">
        <v>2</v>
      </c>
      <c r="B10" s="2" t="s">
        <v>9</v>
      </c>
      <c r="C10" s="5">
        <v>0</v>
      </c>
      <c r="D10" s="6">
        <v>9400</v>
      </c>
      <c r="E10" s="2">
        <v>500</v>
      </c>
      <c r="F10" s="13" t="s">
        <v>88</v>
      </c>
    </row>
    <row r="11" spans="1:7" x14ac:dyDescent="0.35">
      <c r="A11" s="2">
        <v>25</v>
      </c>
      <c r="B11" s="2" t="s">
        <v>10</v>
      </c>
      <c r="C11" s="5">
        <v>3870</v>
      </c>
      <c r="D11" s="6">
        <v>0</v>
      </c>
      <c r="E11" s="2">
        <v>0</v>
      </c>
      <c r="F11" s="16"/>
    </row>
    <row r="12" spans="1:7" x14ac:dyDescent="0.35">
      <c r="B12" s="2" t="s">
        <v>631</v>
      </c>
      <c r="C12" s="5"/>
      <c r="D12" s="6">
        <v>0</v>
      </c>
      <c r="F12" s="16"/>
    </row>
    <row r="13" spans="1:7" x14ac:dyDescent="0.35">
      <c r="B13" s="2" t="s">
        <v>632</v>
      </c>
      <c r="C13" s="5"/>
      <c r="D13" s="6">
        <v>3883.26</v>
      </c>
      <c r="E13" s="2">
        <v>0</v>
      </c>
      <c r="F13" s="13"/>
    </row>
    <row r="14" spans="1:7" x14ac:dyDescent="0.35">
      <c r="B14" s="27" t="s">
        <v>96</v>
      </c>
      <c r="C14" s="5"/>
      <c r="D14" s="6">
        <v>2500</v>
      </c>
      <c r="E14" s="2">
        <v>0</v>
      </c>
      <c r="F14" s="13"/>
      <c r="G14" s="2" t="s">
        <v>650</v>
      </c>
    </row>
    <row r="15" spans="1:7" x14ac:dyDescent="0.35">
      <c r="C15" s="5"/>
      <c r="F15" s="13"/>
    </row>
    <row r="16" spans="1:7" x14ac:dyDescent="0.35">
      <c r="B16" s="2" t="s">
        <v>12</v>
      </c>
      <c r="C16" s="5">
        <f>SUM(C7:C13)</f>
        <v>53870</v>
      </c>
      <c r="D16" s="5">
        <f>SUM(D7:D14)</f>
        <v>61302.43</v>
      </c>
      <c r="E16" s="5">
        <f>SUM(E7:E14)</f>
        <v>54500</v>
      </c>
      <c r="F16" s="17"/>
    </row>
    <row r="17" spans="1:9" x14ac:dyDescent="0.35">
      <c r="B17" s="2" t="s">
        <v>89</v>
      </c>
      <c r="C17" s="5"/>
      <c r="D17" s="28">
        <v>15892.25</v>
      </c>
      <c r="E17" s="24">
        <v>9937.7900000000009</v>
      </c>
    </row>
    <row r="18" spans="1:9" x14ac:dyDescent="0.35">
      <c r="B18" s="2" t="s">
        <v>95</v>
      </c>
      <c r="C18" s="5">
        <v>25600</v>
      </c>
      <c r="D18" s="5">
        <v>9937.7900000000009</v>
      </c>
      <c r="E18" s="5">
        <v>11787.21</v>
      </c>
      <c r="F18" s="17"/>
    </row>
    <row r="19" spans="1:9" x14ac:dyDescent="0.35">
      <c r="C19" s="5"/>
    </row>
    <row r="20" spans="1:9" ht="16" thickBot="1" x14ac:dyDescent="0.4">
      <c r="B20" s="3" t="s">
        <v>102</v>
      </c>
      <c r="C20" s="7">
        <f>C16+C18</f>
        <v>79470</v>
      </c>
      <c r="D20" s="7">
        <f>D16+D18</f>
        <v>71240.22</v>
      </c>
      <c r="E20" s="7">
        <f>SUM(E16:E18)</f>
        <v>76225</v>
      </c>
      <c r="F20" s="18"/>
      <c r="G20" s="26"/>
    </row>
    <row r="21" spans="1:9" ht="16" thickTop="1" x14ac:dyDescent="0.35"/>
    <row r="22" spans="1:9" x14ac:dyDescent="0.35">
      <c r="B22" s="3" t="s">
        <v>15</v>
      </c>
    </row>
    <row r="23" spans="1:9" x14ac:dyDescent="0.35">
      <c r="G23" s="4"/>
    </row>
    <row r="24" spans="1:9" x14ac:dyDescent="0.35">
      <c r="B24" s="3" t="s">
        <v>16</v>
      </c>
      <c r="C24" s="4" t="s">
        <v>17</v>
      </c>
      <c r="D24" s="4" t="s">
        <v>92</v>
      </c>
      <c r="E24" s="4" t="s">
        <v>97</v>
      </c>
      <c r="F24" s="19" t="s">
        <v>90</v>
      </c>
      <c r="G24" s="25" t="s">
        <v>93</v>
      </c>
    </row>
    <row r="25" spans="1:9" x14ac:dyDescent="0.35">
      <c r="F25" s="13"/>
    </row>
    <row r="26" spans="1:9" x14ac:dyDescent="0.35">
      <c r="A26" s="2">
        <v>26</v>
      </c>
      <c r="B26" s="3" t="s">
        <v>19</v>
      </c>
      <c r="C26" s="2" t="s">
        <v>20</v>
      </c>
      <c r="D26" s="5">
        <v>3914.66</v>
      </c>
      <c r="E26" s="5">
        <v>3870</v>
      </c>
      <c r="F26" s="21">
        <f>E26-D26</f>
        <v>-44.659999999999854</v>
      </c>
      <c r="G26" s="5">
        <v>4500</v>
      </c>
      <c r="H26" s="2" t="s">
        <v>633</v>
      </c>
    </row>
    <row r="27" spans="1:9" x14ac:dyDescent="0.35">
      <c r="A27" s="2">
        <v>17</v>
      </c>
      <c r="C27" s="2" t="s">
        <v>91</v>
      </c>
      <c r="D27" s="5">
        <v>334</v>
      </c>
      <c r="E27" s="5">
        <v>500</v>
      </c>
      <c r="F27" s="21">
        <f t="shared" ref="F27:F76" si="0">E27-D27</f>
        <v>166</v>
      </c>
      <c r="G27" s="5">
        <v>500</v>
      </c>
    </row>
    <row r="28" spans="1:9" x14ac:dyDescent="0.35">
      <c r="A28" s="2">
        <v>22</v>
      </c>
      <c r="C28" s="2" t="s">
        <v>22</v>
      </c>
      <c r="D28" s="5">
        <v>760.14</v>
      </c>
      <c r="E28" s="5">
        <v>400</v>
      </c>
      <c r="F28" s="21">
        <f t="shared" si="0"/>
        <v>-360.14</v>
      </c>
      <c r="G28" s="5">
        <v>1000</v>
      </c>
      <c r="I28" s="26"/>
    </row>
    <row r="29" spans="1:9" x14ac:dyDescent="0.35">
      <c r="A29" s="2">
        <v>26</v>
      </c>
      <c r="C29" s="2" t="s">
        <v>557</v>
      </c>
      <c r="D29" s="5">
        <v>5878.44</v>
      </c>
      <c r="E29" s="5">
        <v>1000</v>
      </c>
      <c r="F29" s="21">
        <f t="shared" si="0"/>
        <v>-4878.4399999999996</v>
      </c>
      <c r="G29" s="5">
        <v>6700</v>
      </c>
    </row>
    <row r="30" spans="1:9" x14ac:dyDescent="0.35">
      <c r="A30" s="2">
        <v>6</v>
      </c>
      <c r="C30" s="2" t="s">
        <v>24</v>
      </c>
      <c r="D30" s="5">
        <v>907.68</v>
      </c>
      <c r="E30" s="5">
        <v>2000</v>
      </c>
      <c r="F30" s="21">
        <f t="shared" si="0"/>
        <v>1092.3200000000002</v>
      </c>
      <c r="G30" s="5">
        <v>1200</v>
      </c>
      <c r="H30" s="2" t="s">
        <v>634</v>
      </c>
    </row>
    <row r="31" spans="1:9" x14ac:dyDescent="0.35">
      <c r="C31" s="2" t="s">
        <v>105</v>
      </c>
      <c r="D31" s="5">
        <v>0</v>
      </c>
      <c r="E31" s="5">
        <v>0</v>
      </c>
      <c r="F31" s="21">
        <f t="shared" si="0"/>
        <v>0</v>
      </c>
      <c r="G31" s="5">
        <v>1500</v>
      </c>
      <c r="H31" s="2" t="s">
        <v>635</v>
      </c>
    </row>
    <row r="32" spans="1:9" x14ac:dyDescent="0.35">
      <c r="D32" s="5"/>
      <c r="E32" s="5"/>
      <c r="F32" s="21"/>
      <c r="G32" s="5"/>
    </row>
    <row r="33" spans="1:9" x14ac:dyDescent="0.35">
      <c r="C33" s="3" t="s">
        <v>25</v>
      </c>
      <c r="D33" s="5">
        <f>SUM(D26:D32)</f>
        <v>11794.92</v>
      </c>
      <c r="E33" s="5">
        <f>SUM(E26:E32)</f>
        <v>7770</v>
      </c>
      <c r="F33" s="21">
        <f t="shared" si="0"/>
        <v>-4024.92</v>
      </c>
      <c r="G33" s="5">
        <f>SUM(G26:G31)</f>
        <v>15400</v>
      </c>
    </row>
    <row r="34" spans="1:9" x14ac:dyDescent="0.35">
      <c r="D34" s="5"/>
      <c r="E34" s="5"/>
      <c r="F34" s="21"/>
      <c r="G34" s="5"/>
      <c r="I34" s="26"/>
    </row>
    <row r="35" spans="1:9" x14ac:dyDescent="0.35">
      <c r="A35" s="2">
        <v>29</v>
      </c>
      <c r="B35" s="3" t="s">
        <v>26</v>
      </c>
      <c r="C35" s="2" t="s">
        <v>22</v>
      </c>
      <c r="D35" s="5">
        <v>1441.02</v>
      </c>
      <c r="E35" s="5">
        <v>0</v>
      </c>
      <c r="F35" s="21">
        <f t="shared" si="0"/>
        <v>-1441.02</v>
      </c>
      <c r="G35" s="5">
        <v>2500</v>
      </c>
      <c r="H35" s="26" t="s">
        <v>636</v>
      </c>
    </row>
    <row r="36" spans="1:9" x14ac:dyDescent="0.35">
      <c r="A36" s="2">
        <v>20</v>
      </c>
      <c r="C36" s="2" t="s">
        <v>27</v>
      </c>
      <c r="D36" s="5">
        <v>750</v>
      </c>
      <c r="E36" s="5">
        <v>750</v>
      </c>
      <c r="F36" s="21">
        <f t="shared" si="0"/>
        <v>0</v>
      </c>
      <c r="G36" s="5">
        <v>750</v>
      </c>
    </row>
    <row r="37" spans="1:9" x14ac:dyDescent="0.35">
      <c r="A37" s="2">
        <v>6</v>
      </c>
      <c r="C37" s="2" t="s">
        <v>28</v>
      </c>
      <c r="D37" s="5">
        <v>2596.06</v>
      </c>
      <c r="E37" s="5">
        <v>3000</v>
      </c>
      <c r="F37" s="21">
        <f t="shared" si="0"/>
        <v>403.94000000000005</v>
      </c>
      <c r="G37" s="5">
        <v>3000</v>
      </c>
    </row>
    <row r="38" spans="1:9" x14ac:dyDescent="0.35">
      <c r="A38" s="2">
        <v>28</v>
      </c>
      <c r="C38" s="2" t="s">
        <v>29</v>
      </c>
      <c r="D38" s="5">
        <v>0</v>
      </c>
      <c r="E38" s="5">
        <v>750</v>
      </c>
      <c r="F38" s="21">
        <f t="shared" si="0"/>
        <v>750</v>
      </c>
      <c r="G38" s="5">
        <v>0</v>
      </c>
    </row>
    <row r="39" spans="1:9" x14ac:dyDescent="0.35">
      <c r="A39" s="2">
        <v>10</v>
      </c>
      <c r="C39" s="2" t="s">
        <v>30</v>
      </c>
      <c r="D39" s="5">
        <v>3623.51</v>
      </c>
      <c r="E39" s="5">
        <v>2500</v>
      </c>
      <c r="F39" s="21">
        <f t="shared" si="0"/>
        <v>-1123.5100000000002</v>
      </c>
      <c r="G39" s="5">
        <v>4200</v>
      </c>
      <c r="H39" s="26" t="s">
        <v>637</v>
      </c>
    </row>
    <row r="40" spans="1:9" x14ac:dyDescent="0.35">
      <c r="A40" s="2">
        <v>24</v>
      </c>
      <c r="C40" s="2" t="s">
        <v>31</v>
      </c>
      <c r="D40" s="5">
        <v>4679</v>
      </c>
      <c r="E40" s="5">
        <v>2500</v>
      </c>
      <c r="F40" s="21">
        <f t="shared" si="0"/>
        <v>-2179</v>
      </c>
      <c r="G40" s="5">
        <v>4100</v>
      </c>
      <c r="H40" s="2" t="s">
        <v>638</v>
      </c>
    </row>
    <row r="41" spans="1:9" x14ac:dyDescent="0.35">
      <c r="A41" s="2">
        <v>29</v>
      </c>
      <c r="C41" s="2" t="s">
        <v>32</v>
      </c>
      <c r="D41" s="5">
        <v>279</v>
      </c>
      <c r="E41" s="5">
        <v>500</v>
      </c>
      <c r="F41" s="21">
        <f t="shared" si="0"/>
        <v>221</v>
      </c>
      <c r="G41" s="5">
        <v>1000</v>
      </c>
      <c r="H41" s="2" t="s">
        <v>639</v>
      </c>
    </row>
    <row r="42" spans="1:9" x14ac:dyDescent="0.35">
      <c r="D42" s="5"/>
      <c r="E42" s="5"/>
      <c r="F42" s="21"/>
      <c r="G42" s="5"/>
    </row>
    <row r="43" spans="1:9" x14ac:dyDescent="0.35">
      <c r="C43" s="3" t="s">
        <v>25</v>
      </c>
      <c r="D43" s="5">
        <f>SUM(D35:D42)</f>
        <v>13368.59</v>
      </c>
      <c r="E43" s="5">
        <f>SUM(E35:E42)</f>
        <v>10000</v>
      </c>
      <c r="F43" s="21">
        <f t="shared" si="0"/>
        <v>-3368.59</v>
      </c>
      <c r="G43" s="5">
        <f>SUM(G35:G41)</f>
        <v>15550</v>
      </c>
    </row>
    <row r="44" spans="1:9" x14ac:dyDescent="0.35">
      <c r="D44" s="5"/>
      <c r="E44" s="5"/>
      <c r="F44" s="21"/>
      <c r="G44" s="5"/>
    </row>
    <row r="45" spans="1:9" x14ac:dyDescent="0.35">
      <c r="A45" s="2">
        <v>20</v>
      </c>
      <c r="B45" s="3" t="s">
        <v>33</v>
      </c>
      <c r="C45" s="2" t="s">
        <v>98</v>
      </c>
      <c r="D45" s="5">
        <v>572.20000000000005</v>
      </c>
      <c r="E45" s="5">
        <v>0</v>
      </c>
      <c r="F45" s="21">
        <f t="shared" si="0"/>
        <v>-572.20000000000005</v>
      </c>
      <c r="G45" s="5">
        <v>0</v>
      </c>
    </row>
    <row r="46" spans="1:9" x14ac:dyDescent="0.35">
      <c r="A46" s="2">
        <v>17</v>
      </c>
      <c r="C46" s="2" t="s">
        <v>99</v>
      </c>
      <c r="D46" s="5">
        <v>5400</v>
      </c>
      <c r="E46" s="5">
        <v>0</v>
      </c>
      <c r="F46" s="21">
        <f t="shared" si="0"/>
        <v>-5400</v>
      </c>
      <c r="G46" s="5">
        <v>2000</v>
      </c>
      <c r="H46" s="2" t="s">
        <v>640</v>
      </c>
    </row>
    <row r="47" spans="1:9" x14ac:dyDescent="0.35">
      <c r="A47" s="2">
        <v>20</v>
      </c>
      <c r="C47" s="2" t="s">
        <v>36</v>
      </c>
      <c r="D47" s="5">
        <v>2313</v>
      </c>
      <c r="E47" s="5">
        <v>1000</v>
      </c>
      <c r="F47" s="21">
        <f t="shared" si="0"/>
        <v>-1313</v>
      </c>
      <c r="G47" s="5">
        <v>0</v>
      </c>
    </row>
    <row r="48" spans="1:9" x14ac:dyDescent="0.35">
      <c r="C48" s="2" t="s">
        <v>103</v>
      </c>
      <c r="D48" s="5">
        <v>0</v>
      </c>
      <c r="E48" s="5">
        <v>0</v>
      </c>
      <c r="F48" s="21"/>
      <c r="G48" s="5">
        <v>1500</v>
      </c>
      <c r="H48" s="2" t="s">
        <v>641</v>
      </c>
    </row>
    <row r="49" spans="1:8" x14ac:dyDescent="0.35">
      <c r="C49" s="2" t="s">
        <v>104</v>
      </c>
      <c r="D49" s="5">
        <v>0</v>
      </c>
      <c r="E49" s="5">
        <v>0</v>
      </c>
      <c r="F49" s="21"/>
      <c r="G49" s="5">
        <v>1500</v>
      </c>
    </row>
    <row r="50" spans="1:8" x14ac:dyDescent="0.35">
      <c r="D50" s="5"/>
      <c r="E50" s="5"/>
      <c r="F50" s="21"/>
      <c r="G50" s="5"/>
    </row>
    <row r="51" spans="1:8" x14ac:dyDescent="0.35">
      <c r="C51" s="3" t="s">
        <v>25</v>
      </c>
      <c r="D51" s="5">
        <f>SUM(D45:D50)</f>
        <v>8285.2000000000007</v>
      </c>
      <c r="E51" s="5">
        <f>SUM(E45:E50)</f>
        <v>1000</v>
      </c>
      <c r="F51" s="21">
        <f t="shared" si="0"/>
        <v>-7285.2000000000007</v>
      </c>
      <c r="G51" s="5">
        <f>SUM(G45:G49)</f>
        <v>5000</v>
      </c>
    </row>
    <row r="52" spans="1:8" x14ac:dyDescent="0.35">
      <c r="D52" s="5"/>
      <c r="E52" s="5"/>
      <c r="F52" s="21"/>
      <c r="G52" s="5"/>
    </row>
    <row r="53" spans="1:8" x14ac:dyDescent="0.35">
      <c r="A53" s="2">
        <v>29</v>
      </c>
      <c r="B53" s="3" t="s">
        <v>43</v>
      </c>
      <c r="C53" s="2" t="s">
        <v>44</v>
      </c>
      <c r="D53" s="5">
        <f>'[1]Actual Expense'!$AC$189</f>
        <v>0</v>
      </c>
      <c r="E53" s="5">
        <v>150</v>
      </c>
      <c r="F53" s="21">
        <f t="shared" si="0"/>
        <v>150</v>
      </c>
      <c r="G53" s="5">
        <v>0</v>
      </c>
    </row>
    <row r="54" spans="1:8" x14ac:dyDescent="0.35">
      <c r="A54" s="2">
        <v>9</v>
      </c>
      <c r="C54" s="2" t="s">
        <v>45</v>
      </c>
      <c r="D54" s="5">
        <v>994.72</v>
      </c>
      <c r="E54" s="5">
        <v>1250</v>
      </c>
      <c r="F54" s="21">
        <f t="shared" si="0"/>
        <v>255.27999999999997</v>
      </c>
      <c r="G54" s="5">
        <v>1500</v>
      </c>
    </row>
    <row r="55" spans="1:8" x14ac:dyDescent="0.35">
      <c r="A55" s="2">
        <v>7</v>
      </c>
      <c r="C55" s="2" t="s">
        <v>46</v>
      </c>
      <c r="D55" s="5">
        <v>313.83</v>
      </c>
      <c r="E55" s="5">
        <v>475</v>
      </c>
      <c r="F55" s="21">
        <f t="shared" si="0"/>
        <v>161.17000000000002</v>
      </c>
      <c r="G55" s="5">
        <v>700</v>
      </c>
      <c r="H55" s="2" t="s">
        <v>642</v>
      </c>
    </row>
    <row r="56" spans="1:8" x14ac:dyDescent="0.35">
      <c r="A56" s="2">
        <v>6</v>
      </c>
      <c r="C56" s="2" t="s">
        <v>47</v>
      </c>
      <c r="D56" s="5">
        <v>8813.83</v>
      </c>
      <c r="E56" s="5">
        <v>5525</v>
      </c>
      <c r="F56" s="21">
        <f t="shared" si="0"/>
        <v>-3288.83</v>
      </c>
      <c r="G56" s="5">
        <v>9500</v>
      </c>
      <c r="H56" s="2" t="s">
        <v>643</v>
      </c>
    </row>
    <row r="57" spans="1:8" x14ac:dyDescent="0.35">
      <c r="A57" s="2">
        <v>8</v>
      </c>
      <c r="C57" s="2" t="s">
        <v>48</v>
      </c>
      <c r="D57" s="5">
        <v>250</v>
      </c>
      <c r="E57" s="5">
        <v>500</v>
      </c>
      <c r="F57" s="21">
        <f t="shared" si="0"/>
        <v>250</v>
      </c>
      <c r="G57" s="5">
        <v>350</v>
      </c>
    </row>
    <row r="58" spans="1:8" x14ac:dyDescent="0.35">
      <c r="A58" s="2">
        <v>7</v>
      </c>
      <c r="C58" s="2" t="s">
        <v>49</v>
      </c>
      <c r="D58" s="5">
        <v>515</v>
      </c>
      <c r="E58" s="5">
        <v>1000</v>
      </c>
      <c r="F58" s="21">
        <f t="shared" si="0"/>
        <v>485</v>
      </c>
      <c r="G58" s="5">
        <v>2000</v>
      </c>
      <c r="H58" s="2" t="s">
        <v>644</v>
      </c>
    </row>
    <row r="59" spans="1:8" x14ac:dyDescent="0.35">
      <c r="A59" s="2">
        <v>13</v>
      </c>
      <c r="C59" s="2" t="s">
        <v>50</v>
      </c>
      <c r="D59" s="5">
        <v>1737.11</v>
      </c>
      <c r="E59" s="5">
        <v>3000</v>
      </c>
      <c r="F59" s="21">
        <f t="shared" si="0"/>
        <v>1262.8900000000001</v>
      </c>
      <c r="G59" s="5">
        <v>1900</v>
      </c>
      <c r="H59" s="2" t="s">
        <v>645</v>
      </c>
    </row>
    <row r="60" spans="1:8" x14ac:dyDescent="0.35">
      <c r="A60" s="2">
        <v>6</v>
      </c>
      <c r="C60" s="2" t="s">
        <v>51</v>
      </c>
      <c r="D60" s="5">
        <v>3785.48</v>
      </c>
      <c r="E60" s="5">
        <v>1400</v>
      </c>
      <c r="F60" s="21">
        <f t="shared" si="0"/>
        <v>-2385.48</v>
      </c>
      <c r="G60" s="5">
        <v>4300</v>
      </c>
    </row>
    <row r="61" spans="1:8" x14ac:dyDescent="0.35">
      <c r="A61" s="2">
        <v>12</v>
      </c>
      <c r="C61" s="2" t="s">
        <v>52</v>
      </c>
      <c r="D61" s="5">
        <v>108</v>
      </c>
      <c r="E61" s="5">
        <v>500</v>
      </c>
      <c r="F61" s="21">
        <f t="shared" si="0"/>
        <v>392</v>
      </c>
      <c r="G61" s="5">
        <v>300</v>
      </c>
    </row>
    <row r="62" spans="1:8" x14ac:dyDescent="0.35">
      <c r="A62" s="2">
        <v>27</v>
      </c>
      <c r="C62" s="2" t="s">
        <v>53</v>
      </c>
      <c r="D62" s="5">
        <v>508</v>
      </c>
      <c r="E62" s="5">
        <v>0</v>
      </c>
      <c r="F62" s="21">
        <f t="shared" si="0"/>
        <v>-508</v>
      </c>
      <c r="G62" s="5">
        <v>650</v>
      </c>
    </row>
    <row r="63" spans="1:8" x14ac:dyDescent="0.35">
      <c r="C63" s="2" t="s">
        <v>100</v>
      </c>
      <c r="D63" s="5">
        <v>5042.33</v>
      </c>
      <c r="E63" s="5">
        <v>0</v>
      </c>
      <c r="F63" s="21"/>
      <c r="G63" s="5">
        <v>4000</v>
      </c>
      <c r="H63" s="2" t="s">
        <v>646</v>
      </c>
    </row>
    <row r="64" spans="1:8" x14ac:dyDescent="0.35">
      <c r="C64" s="3" t="s">
        <v>25</v>
      </c>
      <c r="D64" s="5">
        <f>SUM(D53:D63)</f>
        <v>22068.300000000003</v>
      </c>
      <c r="E64" s="5">
        <f>SUM(E53:E63)</f>
        <v>13800</v>
      </c>
      <c r="F64" s="21">
        <f t="shared" si="0"/>
        <v>-8268.3000000000029</v>
      </c>
      <c r="G64" s="5">
        <f>SUM(G54:G63)</f>
        <v>25200</v>
      </c>
    </row>
    <row r="65" spans="1:8" x14ac:dyDescent="0.35">
      <c r="D65" s="5"/>
      <c r="E65" s="5"/>
      <c r="F65" s="21"/>
      <c r="G65" s="5"/>
    </row>
    <row r="66" spans="1:8" x14ac:dyDescent="0.35">
      <c r="A66" s="2">
        <v>17</v>
      </c>
      <c r="B66" s="3" t="s">
        <v>54</v>
      </c>
      <c r="C66" s="2" t="s">
        <v>55</v>
      </c>
      <c r="D66" s="5">
        <v>235.26</v>
      </c>
      <c r="E66" s="5">
        <v>1000</v>
      </c>
      <c r="F66" s="21">
        <f t="shared" si="0"/>
        <v>764.74</v>
      </c>
      <c r="G66" s="5">
        <v>500</v>
      </c>
    </row>
    <row r="67" spans="1:8" x14ac:dyDescent="0.35">
      <c r="A67" s="2">
        <v>17</v>
      </c>
      <c r="C67" s="2" t="s">
        <v>56</v>
      </c>
      <c r="D67" s="5">
        <f>'[1]Actual Expense'!$AO$189</f>
        <v>0</v>
      </c>
      <c r="E67" s="5">
        <v>500</v>
      </c>
      <c r="F67" s="21">
        <f t="shared" si="0"/>
        <v>500</v>
      </c>
      <c r="G67" s="5">
        <v>200</v>
      </c>
    </row>
    <row r="68" spans="1:8" x14ac:dyDescent="0.35">
      <c r="A68" s="2">
        <v>17</v>
      </c>
      <c r="C68" s="2" t="s">
        <v>57</v>
      </c>
      <c r="D68" s="5">
        <v>1820</v>
      </c>
      <c r="E68" s="5">
        <v>1500</v>
      </c>
      <c r="F68" s="21">
        <f t="shared" si="0"/>
        <v>-320</v>
      </c>
      <c r="G68" s="5">
        <v>1900</v>
      </c>
    </row>
    <row r="69" spans="1:8" x14ac:dyDescent="0.35">
      <c r="A69" s="2">
        <v>17</v>
      </c>
      <c r="C69" s="2" t="s">
        <v>58</v>
      </c>
      <c r="D69" s="5">
        <v>0</v>
      </c>
      <c r="E69" s="5">
        <v>1000</v>
      </c>
      <c r="F69" s="21">
        <f t="shared" si="0"/>
        <v>1000</v>
      </c>
      <c r="G69" s="5">
        <v>0</v>
      </c>
    </row>
    <row r="70" spans="1:8" x14ac:dyDescent="0.35">
      <c r="D70" s="5"/>
      <c r="E70" s="5"/>
      <c r="F70" s="21"/>
      <c r="G70" s="5"/>
    </row>
    <row r="71" spans="1:8" x14ac:dyDescent="0.35">
      <c r="C71" s="3" t="s">
        <v>25</v>
      </c>
      <c r="D71" s="5">
        <f>SUM(D66:D70)</f>
        <v>2055.2600000000002</v>
      </c>
      <c r="E71" s="5">
        <f>SUM(E66:E70)</f>
        <v>4000</v>
      </c>
      <c r="F71" s="21">
        <f t="shared" si="0"/>
        <v>1944.7399999999998</v>
      </c>
      <c r="G71" s="5">
        <f>SUM(G66:G69)</f>
        <v>2600</v>
      </c>
    </row>
    <row r="72" spans="1:8" x14ac:dyDescent="0.35">
      <c r="D72" s="5"/>
      <c r="E72" s="5"/>
      <c r="F72" s="21"/>
      <c r="G72" s="5"/>
    </row>
    <row r="73" spans="1:8" x14ac:dyDescent="0.35">
      <c r="A73" s="2">
        <v>20</v>
      </c>
      <c r="B73" s="3" t="s">
        <v>59</v>
      </c>
      <c r="C73" s="2" t="s">
        <v>60</v>
      </c>
      <c r="D73" s="5">
        <v>475</v>
      </c>
      <c r="E73" s="5">
        <v>250</v>
      </c>
      <c r="F73" s="21">
        <f t="shared" si="0"/>
        <v>-225</v>
      </c>
      <c r="G73" s="5">
        <v>475</v>
      </c>
    </row>
    <row r="74" spans="1:8" x14ac:dyDescent="0.35">
      <c r="A74" s="2">
        <v>20</v>
      </c>
      <c r="C74" s="2" t="s">
        <v>61</v>
      </c>
      <c r="D74" s="5">
        <v>0</v>
      </c>
      <c r="E74" s="5">
        <v>0</v>
      </c>
      <c r="F74" s="21">
        <f t="shared" si="0"/>
        <v>0</v>
      </c>
      <c r="G74" s="5">
        <v>0</v>
      </c>
    </row>
    <row r="75" spans="1:8" x14ac:dyDescent="0.35">
      <c r="A75" s="2">
        <v>0</v>
      </c>
      <c r="C75" s="2" t="s">
        <v>647</v>
      </c>
      <c r="D75" s="5">
        <v>2961</v>
      </c>
      <c r="E75" s="5">
        <v>1000</v>
      </c>
      <c r="F75" s="21">
        <f t="shared" si="0"/>
        <v>-1961</v>
      </c>
      <c r="G75" s="5">
        <v>1500</v>
      </c>
    </row>
    <row r="76" spans="1:8" x14ac:dyDescent="0.35">
      <c r="A76" s="2">
        <v>20</v>
      </c>
      <c r="C76" s="2" t="s">
        <v>63</v>
      </c>
      <c r="D76" s="5">
        <v>0</v>
      </c>
      <c r="E76" s="5">
        <v>0</v>
      </c>
      <c r="F76" s="21">
        <f t="shared" si="0"/>
        <v>0</v>
      </c>
      <c r="G76" s="5">
        <v>3000</v>
      </c>
      <c r="H76" s="2" t="s">
        <v>648</v>
      </c>
    </row>
    <row r="77" spans="1:8" x14ac:dyDescent="0.35">
      <c r="C77" s="2" t="s">
        <v>101</v>
      </c>
      <c r="D77" s="5">
        <v>0</v>
      </c>
      <c r="E77" s="5">
        <v>0</v>
      </c>
      <c r="F77" s="21"/>
      <c r="G77" s="5">
        <v>7500</v>
      </c>
      <c r="H77" s="2" t="s">
        <v>649</v>
      </c>
    </row>
    <row r="78" spans="1:8" x14ac:dyDescent="0.35">
      <c r="C78" s="3" t="s">
        <v>25</v>
      </c>
      <c r="D78" s="5">
        <f>SUM(D73:D77)</f>
        <v>3436</v>
      </c>
      <c r="E78" s="5">
        <f>SUM(E73:E77)</f>
        <v>1250</v>
      </c>
      <c r="F78" s="5">
        <f t="shared" ref="F78" si="1">SUM(F73:F77)</f>
        <v>-2186</v>
      </c>
      <c r="G78" s="30">
        <f>SUM(G73:G77)</f>
        <v>12475</v>
      </c>
    </row>
    <row r="79" spans="1:8" x14ac:dyDescent="0.35">
      <c r="D79" s="5"/>
      <c r="E79" s="5"/>
      <c r="F79" s="21"/>
      <c r="G79" s="5"/>
    </row>
    <row r="80" spans="1:8" ht="16" thickBot="1" x14ac:dyDescent="0.4">
      <c r="D80" s="8">
        <f>D78+D71+D64+D51+D43+D33</f>
        <v>61008.270000000004</v>
      </c>
      <c r="E80" s="8">
        <f>E78+E71+E64+E51+E43+E33</f>
        <v>37820</v>
      </c>
      <c r="F80" s="8">
        <f>F78+F71+F64+F51+F43+F33</f>
        <v>-23188.270000000004</v>
      </c>
      <c r="G80" s="8">
        <f>G78+G71+G64+G51+G43+G33</f>
        <v>76225</v>
      </c>
    </row>
    <row r="81" ht="16" thickTop="1" x14ac:dyDescent="0.35"/>
  </sheetData>
  <conditionalFormatting sqref="G26:G77 G79">
    <cfRule type="cellIs" dxfId="1" priority="1" operator="lessThan">
      <formula>0</formula>
    </cfRule>
    <cfRule type="cellIs" dxfId="0" priority="2" operator="greaterThan">
      <formula>0</formula>
    </cfRule>
  </conditionalFormatting>
  <printOptions horizontalCentered="1" verticalCentered="1" gridLines="1"/>
  <pageMargins left="0.31496062992125984" right="0.31496062992125984" top="0.35433070866141736" bottom="0.35433070866141736" header="0.31496062992125984" footer="0.31496062992125984"/>
  <pageSetup paperSize="9" scale="49" orientation="portrait" copies="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2A415-D0D4-45A6-AD70-66012A42E14B}">
  <dimension ref="A1"/>
  <sheetViews>
    <sheetView tabSelected="1" topLeftCell="A11" zoomScale="90" workbookViewId="0">
      <selection activeCell="K26" sqref="K26"/>
    </sheetView>
  </sheetViews>
  <sheetFormatPr defaultRowHeight="15.5" x14ac:dyDescent="0.35"/>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4C7E-1359-4A02-ABA9-6AD0358B1E39}">
  <dimension ref="A1:H193"/>
  <sheetViews>
    <sheetView topLeftCell="A144" workbookViewId="0">
      <selection activeCell="B193" sqref="B1:B193"/>
    </sheetView>
  </sheetViews>
  <sheetFormatPr defaultRowHeight="15.5" x14ac:dyDescent="0.35"/>
  <cols>
    <col min="1" max="1" width="12.4140625" customWidth="1"/>
    <col min="2" max="3" width="9.58203125" customWidth="1"/>
    <col min="4" max="4" width="7.1640625" customWidth="1"/>
    <col min="5" max="5" width="9.58203125" customWidth="1"/>
    <col min="6" max="6" width="13.08203125" customWidth="1"/>
    <col min="7" max="7" width="23.9140625" customWidth="1"/>
    <col min="8" max="8" width="42" customWidth="1"/>
    <col min="9" max="9" width="7.1640625" customWidth="1"/>
    <col min="10" max="10" width="33.4140625" customWidth="1"/>
    <col min="11" max="11" width="11.9140625" customWidth="1"/>
    <col min="12" max="12" width="16.9140625" customWidth="1"/>
  </cols>
  <sheetData>
    <row r="1" spans="1:8" ht="14.25" hidden="1" customHeight="1" x14ac:dyDescent="0.35">
      <c r="A1" s="31" t="s">
        <v>69</v>
      </c>
      <c r="B1" s="31" t="s">
        <v>107</v>
      </c>
      <c r="C1" s="31" t="s">
        <v>108</v>
      </c>
      <c r="D1" s="31" t="s">
        <v>109</v>
      </c>
      <c r="E1" s="31" t="s">
        <v>110</v>
      </c>
      <c r="F1" s="31" t="s">
        <v>111</v>
      </c>
      <c r="G1" s="31" t="s">
        <v>112</v>
      </c>
      <c r="H1" s="31" t="s">
        <v>114</v>
      </c>
    </row>
    <row r="2" spans="1:8" ht="14.25" customHeight="1" x14ac:dyDescent="0.35">
      <c r="A2" t="s">
        <v>117</v>
      </c>
      <c r="B2" s="32">
        <v>30.23</v>
      </c>
      <c r="C2" t="s">
        <v>118</v>
      </c>
      <c r="D2" t="s">
        <v>119</v>
      </c>
      <c r="E2" t="s">
        <v>120</v>
      </c>
      <c r="F2" t="s">
        <v>121</v>
      </c>
      <c r="G2" t="s">
        <v>122</v>
      </c>
      <c r="H2" t="s">
        <v>124</v>
      </c>
    </row>
    <row r="3" spans="1:8" ht="14.25" customHeight="1" x14ac:dyDescent="0.35">
      <c r="A3" t="s">
        <v>126</v>
      </c>
      <c r="B3" s="32">
        <v>30</v>
      </c>
      <c r="C3" t="s">
        <v>128</v>
      </c>
      <c r="D3" t="s">
        <v>127</v>
      </c>
      <c r="E3" t="s">
        <v>120</v>
      </c>
      <c r="F3" t="s">
        <v>76</v>
      </c>
      <c r="G3" t="s">
        <v>129</v>
      </c>
      <c r="H3" t="s">
        <v>76</v>
      </c>
    </row>
    <row r="4" spans="1:8" ht="14.25" customHeight="1" x14ac:dyDescent="0.35">
      <c r="A4" t="s">
        <v>130</v>
      </c>
      <c r="B4" s="32">
        <v>107.94</v>
      </c>
      <c r="C4" t="s">
        <v>128</v>
      </c>
      <c r="D4" t="s">
        <v>131</v>
      </c>
      <c r="E4" t="s">
        <v>120</v>
      </c>
      <c r="F4" t="s">
        <v>132</v>
      </c>
      <c r="G4" t="s">
        <v>133</v>
      </c>
      <c r="H4" t="s">
        <v>134</v>
      </c>
    </row>
    <row r="5" spans="1:8" ht="14.25" customHeight="1" x14ac:dyDescent="0.35">
      <c r="A5" t="s">
        <v>135</v>
      </c>
      <c r="B5" s="32">
        <v>102.8</v>
      </c>
      <c r="C5" t="s">
        <v>136</v>
      </c>
      <c r="D5" t="s">
        <v>131</v>
      </c>
      <c r="E5" t="s">
        <v>120</v>
      </c>
      <c r="F5" t="s">
        <v>75</v>
      </c>
      <c r="G5" t="s">
        <v>137</v>
      </c>
      <c r="H5" t="s">
        <v>138</v>
      </c>
    </row>
    <row r="6" spans="1:8" ht="14.25" customHeight="1" x14ac:dyDescent="0.35">
      <c r="A6" t="s">
        <v>140</v>
      </c>
      <c r="B6" s="32">
        <v>200</v>
      </c>
      <c r="C6" t="s">
        <v>128</v>
      </c>
      <c r="D6" t="s">
        <v>141</v>
      </c>
      <c r="E6" t="s">
        <v>120</v>
      </c>
      <c r="F6" t="s">
        <v>142</v>
      </c>
      <c r="G6" t="s">
        <v>143</v>
      </c>
      <c r="H6" t="s">
        <v>144</v>
      </c>
    </row>
    <row r="7" spans="1:8" ht="14.25" customHeight="1" x14ac:dyDescent="0.35">
      <c r="A7" t="s">
        <v>145</v>
      </c>
      <c r="B7" s="32">
        <v>1820</v>
      </c>
      <c r="C7" t="s">
        <v>146</v>
      </c>
      <c r="D7" t="s">
        <v>147</v>
      </c>
      <c r="E7" t="s">
        <v>120</v>
      </c>
      <c r="F7" t="s">
        <v>148</v>
      </c>
      <c r="G7" t="s">
        <v>149</v>
      </c>
      <c r="H7" t="s">
        <v>150</v>
      </c>
    </row>
    <row r="8" spans="1:8" ht="14.25" customHeight="1" x14ac:dyDescent="0.35">
      <c r="A8" t="s">
        <v>145</v>
      </c>
      <c r="B8" s="32">
        <v>307.85000000000002</v>
      </c>
      <c r="C8" t="s">
        <v>128</v>
      </c>
      <c r="D8" t="s">
        <v>151</v>
      </c>
      <c r="E8" t="s">
        <v>120</v>
      </c>
      <c r="F8" t="s">
        <v>152</v>
      </c>
      <c r="G8" t="s">
        <v>152</v>
      </c>
      <c r="H8" t="s">
        <v>153</v>
      </c>
    </row>
    <row r="9" spans="1:8" ht="14.25" customHeight="1" x14ac:dyDescent="0.35">
      <c r="A9" t="s">
        <v>145</v>
      </c>
      <c r="B9" s="32">
        <v>196.2</v>
      </c>
      <c r="C9" t="s">
        <v>128</v>
      </c>
      <c r="D9" t="s">
        <v>154</v>
      </c>
      <c r="E9" t="s">
        <v>120</v>
      </c>
      <c r="F9" t="s">
        <v>155</v>
      </c>
      <c r="G9" t="s">
        <v>156</v>
      </c>
      <c r="H9" t="s">
        <v>153</v>
      </c>
    </row>
    <row r="10" spans="1:8" ht="14.25" customHeight="1" x14ac:dyDescent="0.35">
      <c r="A10" t="s">
        <v>145</v>
      </c>
      <c r="B10" s="32">
        <v>735</v>
      </c>
      <c r="C10" t="s">
        <v>128</v>
      </c>
      <c r="D10" t="s">
        <v>157</v>
      </c>
      <c r="E10" t="s">
        <v>120</v>
      </c>
      <c r="F10" t="s">
        <v>155</v>
      </c>
      <c r="G10" t="s">
        <v>158</v>
      </c>
      <c r="H10" t="s">
        <v>153</v>
      </c>
    </row>
    <row r="11" spans="1:8" ht="14.25" customHeight="1" x14ac:dyDescent="0.35">
      <c r="A11" t="s">
        <v>145</v>
      </c>
      <c r="B11" s="32">
        <v>4.57</v>
      </c>
      <c r="C11" t="s">
        <v>159</v>
      </c>
      <c r="D11" t="s">
        <v>160</v>
      </c>
      <c r="E11" t="s">
        <v>120</v>
      </c>
      <c r="F11" t="s">
        <v>161</v>
      </c>
      <c r="G11" t="s">
        <v>162</v>
      </c>
      <c r="H11" t="s">
        <v>163</v>
      </c>
    </row>
    <row r="12" spans="1:8" ht="14.25" customHeight="1" x14ac:dyDescent="0.35">
      <c r="A12" t="s">
        <v>145</v>
      </c>
      <c r="B12" s="32">
        <v>27.5</v>
      </c>
      <c r="C12" t="s">
        <v>128</v>
      </c>
      <c r="D12" t="s">
        <v>164</v>
      </c>
      <c r="E12" t="s">
        <v>120</v>
      </c>
      <c r="F12" t="s">
        <v>161</v>
      </c>
      <c r="G12" t="s">
        <v>165</v>
      </c>
      <c r="H12" t="s">
        <v>163</v>
      </c>
    </row>
    <row r="13" spans="1:8" ht="14.25" customHeight="1" x14ac:dyDescent="0.35">
      <c r="A13" t="s">
        <v>145</v>
      </c>
      <c r="B13" s="32">
        <v>500</v>
      </c>
      <c r="C13" t="s">
        <v>128</v>
      </c>
      <c r="D13" t="s">
        <v>166</v>
      </c>
      <c r="E13" t="s">
        <v>120</v>
      </c>
      <c r="F13" t="s">
        <v>167</v>
      </c>
      <c r="G13" t="s">
        <v>168</v>
      </c>
      <c r="H13" t="s">
        <v>169</v>
      </c>
    </row>
    <row r="14" spans="1:8" ht="14.25" customHeight="1" x14ac:dyDescent="0.35">
      <c r="A14" t="s">
        <v>145</v>
      </c>
      <c r="B14" s="32">
        <v>14</v>
      </c>
      <c r="C14" t="s">
        <v>128</v>
      </c>
      <c r="D14" t="s">
        <v>170</v>
      </c>
      <c r="E14" t="s">
        <v>120</v>
      </c>
      <c r="F14" t="s">
        <v>171</v>
      </c>
      <c r="G14" t="s">
        <v>77</v>
      </c>
      <c r="H14" t="s">
        <v>171</v>
      </c>
    </row>
    <row r="15" spans="1:8" ht="14.25" customHeight="1" x14ac:dyDescent="0.35">
      <c r="A15" t="s">
        <v>172</v>
      </c>
      <c r="B15" s="32">
        <v>35</v>
      </c>
      <c r="C15" t="s">
        <v>174</v>
      </c>
      <c r="D15" t="s">
        <v>175</v>
      </c>
      <c r="E15" t="s">
        <v>120</v>
      </c>
      <c r="F15" t="s">
        <v>74</v>
      </c>
      <c r="G15" t="s">
        <v>176</v>
      </c>
      <c r="H15" t="s">
        <v>177</v>
      </c>
    </row>
    <row r="16" spans="1:8" ht="14.25" customHeight="1" x14ac:dyDescent="0.35">
      <c r="A16" t="s">
        <v>178</v>
      </c>
      <c r="B16" s="32">
        <v>30</v>
      </c>
      <c r="C16" t="s">
        <v>128</v>
      </c>
      <c r="D16" t="s">
        <v>127</v>
      </c>
      <c r="E16" t="s">
        <v>120</v>
      </c>
      <c r="F16" t="s">
        <v>76</v>
      </c>
      <c r="G16" t="s">
        <v>129</v>
      </c>
      <c r="H16" t="s">
        <v>76</v>
      </c>
    </row>
    <row r="17" spans="1:8" ht="14.25" customHeight="1" x14ac:dyDescent="0.35">
      <c r="A17" t="s">
        <v>179</v>
      </c>
      <c r="B17" s="32">
        <v>30.23</v>
      </c>
      <c r="C17" t="s">
        <v>118</v>
      </c>
      <c r="D17" t="s">
        <v>119</v>
      </c>
      <c r="E17" t="s">
        <v>120</v>
      </c>
      <c r="F17" t="s">
        <v>121</v>
      </c>
      <c r="G17" t="s">
        <v>122</v>
      </c>
      <c r="H17" t="s">
        <v>120</v>
      </c>
    </row>
    <row r="18" spans="1:8" ht="14.25" customHeight="1" x14ac:dyDescent="0.35">
      <c r="A18" t="s">
        <v>180</v>
      </c>
      <c r="B18" s="32">
        <v>117.55</v>
      </c>
      <c r="C18" t="s">
        <v>181</v>
      </c>
      <c r="D18" t="s">
        <v>182</v>
      </c>
      <c r="E18" t="s">
        <v>120</v>
      </c>
      <c r="F18" t="s">
        <v>183</v>
      </c>
      <c r="G18" t="s">
        <v>137</v>
      </c>
      <c r="H18" t="s">
        <v>138</v>
      </c>
    </row>
    <row r="19" spans="1:8" ht="14.25" customHeight="1" x14ac:dyDescent="0.35">
      <c r="A19" t="s">
        <v>184</v>
      </c>
      <c r="B19" s="32">
        <v>200</v>
      </c>
      <c r="C19" t="s">
        <v>128</v>
      </c>
      <c r="D19" t="s">
        <v>141</v>
      </c>
      <c r="E19" t="s">
        <v>120</v>
      </c>
      <c r="F19" t="s">
        <v>142</v>
      </c>
      <c r="G19" t="s">
        <v>143</v>
      </c>
      <c r="H19" t="s">
        <v>150</v>
      </c>
    </row>
    <row r="20" spans="1:8" ht="14.25" customHeight="1" x14ac:dyDescent="0.35">
      <c r="A20" t="s">
        <v>185</v>
      </c>
      <c r="B20" s="32">
        <v>195</v>
      </c>
      <c r="C20" t="s">
        <v>186</v>
      </c>
      <c r="D20" t="s">
        <v>187</v>
      </c>
      <c r="E20" t="s">
        <v>120</v>
      </c>
      <c r="F20" t="s">
        <v>188</v>
      </c>
      <c r="G20" t="s">
        <v>189</v>
      </c>
      <c r="H20" t="s">
        <v>120</v>
      </c>
    </row>
    <row r="21" spans="1:8" ht="14.25" customHeight="1" x14ac:dyDescent="0.35">
      <c r="A21" t="s">
        <v>185</v>
      </c>
      <c r="B21" s="32">
        <v>4500</v>
      </c>
      <c r="C21" t="s">
        <v>190</v>
      </c>
      <c r="D21" t="s">
        <v>191</v>
      </c>
      <c r="E21" t="s">
        <v>120</v>
      </c>
      <c r="F21" t="s">
        <v>99</v>
      </c>
      <c r="G21" t="s">
        <v>192</v>
      </c>
      <c r="H21" t="s">
        <v>99</v>
      </c>
    </row>
    <row r="22" spans="1:8" ht="14.25" customHeight="1" x14ac:dyDescent="0.35">
      <c r="A22" t="s">
        <v>185</v>
      </c>
      <c r="B22" s="32">
        <v>3883.26</v>
      </c>
      <c r="C22" t="s">
        <v>128</v>
      </c>
      <c r="D22" t="s">
        <v>193</v>
      </c>
      <c r="E22" t="s">
        <v>120</v>
      </c>
      <c r="F22" t="s">
        <v>194</v>
      </c>
      <c r="G22" t="s">
        <v>195</v>
      </c>
      <c r="H22" t="s">
        <v>196</v>
      </c>
    </row>
    <row r="23" spans="1:8" ht="14.25" customHeight="1" x14ac:dyDescent="0.35">
      <c r="A23" t="s">
        <v>185</v>
      </c>
      <c r="B23" s="32">
        <v>416.07</v>
      </c>
      <c r="C23" t="s">
        <v>128</v>
      </c>
      <c r="D23" t="s">
        <v>197</v>
      </c>
      <c r="E23" t="s">
        <v>120</v>
      </c>
      <c r="F23" t="s">
        <v>152</v>
      </c>
      <c r="G23" t="s">
        <v>152</v>
      </c>
      <c r="H23" t="s">
        <v>153</v>
      </c>
    </row>
    <row r="24" spans="1:8" ht="14.25" customHeight="1" x14ac:dyDescent="0.35">
      <c r="A24" t="s">
        <v>185</v>
      </c>
      <c r="B24" s="32">
        <v>943.69</v>
      </c>
      <c r="C24" t="s">
        <v>128</v>
      </c>
      <c r="D24" t="s">
        <v>198</v>
      </c>
      <c r="E24" t="s">
        <v>120</v>
      </c>
      <c r="F24" t="s">
        <v>152</v>
      </c>
      <c r="G24" t="s">
        <v>158</v>
      </c>
      <c r="H24" t="s">
        <v>153</v>
      </c>
    </row>
    <row r="25" spans="1:8" ht="14.25" customHeight="1" x14ac:dyDescent="0.35">
      <c r="A25" t="s">
        <v>185</v>
      </c>
      <c r="B25" s="32">
        <v>196.2</v>
      </c>
      <c r="C25" t="s">
        <v>128</v>
      </c>
      <c r="D25" t="s">
        <v>154</v>
      </c>
      <c r="E25" t="s">
        <v>120</v>
      </c>
      <c r="F25" t="s">
        <v>155</v>
      </c>
      <c r="G25" t="s">
        <v>156</v>
      </c>
      <c r="H25" t="s">
        <v>155</v>
      </c>
    </row>
    <row r="26" spans="1:8" ht="14.25" customHeight="1" x14ac:dyDescent="0.35">
      <c r="A26" t="s">
        <v>185</v>
      </c>
      <c r="B26" s="32">
        <v>340</v>
      </c>
      <c r="C26" t="s">
        <v>128</v>
      </c>
      <c r="D26" t="s">
        <v>199</v>
      </c>
      <c r="E26" t="s">
        <v>120</v>
      </c>
      <c r="F26" t="s">
        <v>200</v>
      </c>
      <c r="G26" t="s">
        <v>201</v>
      </c>
      <c r="H26" t="s">
        <v>120</v>
      </c>
    </row>
    <row r="27" spans="1:8" ht="14.25" customHeight="1" x14ac:dyDescent="0.35">
      <c r="A27" t="s">
        <v>185</v>
      </c>
      <c r="B27" s="32">
        <v>49.81</v>
      </c>
      <c r="C27" t="s">
        <v>128</v>
      </c>
      <c r="D27" t="s">
        <v>202</v>
      </c>
      <c r="E27" t="s">
        <v>120</v>
      </c>
      <c r="F27" t="s">
        <v>200</v>
      </c>
      <c r="G27" t="s">
        <v>203</v>
      </c>
      <c r="H27" t="s">
        <v>204</v>
      </c>
    </row>
    <row r="28" spans="1:8" ht="14.25" customHeight="1" x14ac:dyDescent="0.35">
      <c r="A28" t="s">
        <v>185</v>
      </c>
      <c r="B28" s="32">
        <v>60</v>
      </c>
      <c r="C28" t="s">
        <v>128</v>
      </c>
      <c r="D28" t="s">
        <v>205</v>
      </c>
      <c r="E28" t="s">
        <v>120</v>
      </c>
      <c r="F28" t="s">
        <v>200</v>
      </c>
      <c r="G28" t="s">
        <v>206</v>
      </c>
      <c r="H28" t="s">
        <v>207</v>
      </c>
    </row>
    <row r="29" spans="1:8" ht="14.25" customHeight="1" x14ac:dyDescent="0.35">
      <c r="A29" t="s">
        <v>185</v>
      </c>
      <c r="B29" s="32">
        <v>1040</v>
      </c>
      <c r="C29" t="s">
        <v>128</v>
      </c>
      <c r="D29" t="s">
        <v>208</v>
      </c>
      <c r="E29" t="s">
        <v>120</v>
      </c>
      <c r="F29" t="s">
        <v>209</v>
      </c>
      <c r="G29" t="s">
        <v>203</v>
      </c>
      <c r="H29" t="s">
        <v>210</v>
      </c>
    </row>
    <row r="30" spans="1:8" ht="14.25" customHeight="1" x14ac:dyDescent="0.35">
      <c r="A30" t="s">
        <v>185</v>
      </c>
      <c r="B30" s="32">
        <v>139.94999999999999</v>
      </c>
      <c r="C30" t="s">
        <v>128</v>
      </c>
      <c r="D30" t="s">
        <v>211</v>
      </c>
      <c r="E30" t="s">
        <v>120</v>
      </c>
      <c r="F30" t="s">
        <v>212</v>
      </c>
      <c r="G30" t="s">
        <v>213</v>
      </c>
      <c r="H30" t="s">
        <v>212</v>
      </c>
    </row>
    <row r="31" spans="1:8" ht="14.25" customHeight="1" x14ac:dyDescent="0.35">
      <c r="A31" t="s">
        <v>214</v>
      </c>
      <c r="B31" s="32">
        <v>35</v>
      </c>
      <c r="C31" t="s">
        <v>174</v>
      </c>
      <c r="D31" t="s">
        <v>175</v>
      </c>
      <c r="E31" t="s">
        <v>120</v>
      </c>
      <c r="F31" t="s">
        <v>74</v>
      </c>
      <c r="G31" t="s">
        <v>176</v>
      </c>
      <c r="H31" t="s">
        <v>120</v>
      </c>
    </row>
    <row r="32" spans="1:8" ht="14.25" customHeight="1" x14ac:dyDescent="0.35">
      <c r="A32" t="s">
        <v>215</v>
      </c>
      <c r="B32" s="32">
        <v>26.71</v>
      </c>
      <c r="C32" t="s">
        <v>216</v>
      </c>
      <c r="D32" t="s">
        <v>217</v>
      </c>
      <c r="E32" t="s">
        <v>120</v>
      </c>
      <c r="F32" t="s">
        <v>121</v>
      </c>
      <c r="G32" t="s">
        <v>122</v>
      </c>
      <c r="H32" t="s">
        <v>124</v>
      </c>
    </row>
    <row r="33" spans="1:8" ht="14.25" customHeight="1" x14ac:dyDescent="0.35">
      <c r="A33" t="s">
        <v>219</v>
      </c>
      <c r="B33" s="32">
        <v>30</v>
      </c>
      <c r="C33" t="s">
        <v>128</v>
      </c>
      <c r="D33" t="s">
        <v>127</v>
      </c>
      <c r="E33" t="s">
        <v>120</v>
      </c>
      <c r="F33" t="s">
        <v>76</v>
      </c>
      <c r="G33" t="s">
        <v>129</v>
      </c>
      <c r="H33" t="s">
        <v>220</v>
      </c>
    </row>
    <row r="34" spans="1:8" ht="14.25" customHeight="1" x14ac:dyDescent="0.35">
      <c r="A34" t="s">
        <v>221</v>
      </c>
      <c r="B34" s="32">
        <v>374</v>
      </c>
      <c r="C34" t="s">
        <v>222</v>
      </c>
      <c r="D34" t="s">
        <v>223</v>
      </c>
      <c r="E34" t="s">
        <v>120</v>
      </c>
      <c r="F34" t="s">
        <v>224</v>
      </c>
      <c r="G34" t="s">
        <v>225</v>
      </c>
      <c r="H34" t="s">
        <v>226</v>
      </c>
    </row>
    <row r="35" spans="1:8" ht="14.25" customHeight="1" x14ac:dyDescent="0.35">
      <c r="A35" t="s">
        <v>227</v>
      </c>
      <c r="B35" s="32">
        <v>275</v>
      </c>
      <c r="C35" t="s">
        <v>128</v>
      </c>
      <c r="D35" t="s">
        <v>228</v>
      </c>
      <c r="E35" t="s">
        <v>120</v>
      </c>
      <c r="F35" t="s">
        <v>229</v>
      </c>
      <c r="G35" t="s">
        <v>229</v>
      </c>
      <c r="H35" t="s">
        <v>230</v>
      </c>
    </row>
    <row r="36" spans="1:8" ht="14.25" customHeight="1" x14ac:dyDescent="0.35">
      <c r="A36" t="s">
        <v>227</v>
      </c>
      <c r="B36" s="32">
        <v>97.86</v>
      </c>
      <c r="C36" t="s">
        <v>231</v>
      </c>
      <c r="D36" t="s">
        <v>232</v>
      </c>
      <c r="E36" t="s">
        <v>120</v>
      </c>
      <c r="F36" t="s">
        <v>75</v>
      </c>
      <c r="G36" t="s">
        <v>137</v>
      </c>
      <c r="H36" t="s">
        <v>120</v>
      </c>
    </row>
    <row r="37" spans="1:8" ht="14.25" customHeight="1" x14ac:dyDescent="0.35">
      <c r="A37" t="s">
        <v>233</v>
      </c>
      <c r="B37" s="32">
        <v>132</v>
      </c>
      <c r="C37" t="s">
        <v>235</v>
      </c>
      <c r="D37" t="s">
        <v>236</v>
      </c>
      <c r="E37" t="s">
        <v>120</v>
      </c>
      <c r="F37" t="s">
        <v>224</v>
      </c>
      <c r="G37" t="s">
        <v>225</v>
      </c>
      <c r="H37" t="s">
        <v>237</v>
      </c>
    </row>
    <row r="38" spans="1:8" ht="14.25" customHeight="1" x14ac:dyDescent="0.35">
      <c r="A38" t="s">
        <v>233</v>
      </c>
      <c r="B38" s="32">
        <v>174.03</v>
      </c>
      <c r="C38" t="s">
        <v>128</v>
      </c>
      <c r="D38" t="s">
        <v>238</v>
      </c>
      <c r="E38" t="s">
        <v>120</v>
      </c>
      <c r="F38" t="s">
        <v>152</v>
      </c>
      <c r="G38" t="s">
        <v>152</v>
      </c>
      <c r="H38" t="s">
        <v>152</v>
      </c>
    </row>
    <row r="39" spans="1:8" ht="14.25" customHeight="1" x14ac:dyDescent="0.35">
      <c r="A39" t="s">
        <v>233</v>
      </c>
      <c r="B39" s="32">
        <v>196.2</v>
      </c>
      <c r="C39" t="s">
        <v>128</v>
      </c>
      <c r="D39" t="s">
        <v>154</v>
      </c>
      <c r="E39" t="s">
        <v>120</v>
      </c>
      <c r="F39" t="s">
        <v>155</v>
      </c>
      <c r="G39" t="s">
        <v>156</v>
      </c>
      <c r="H39" t="s">
        <v>155</v>
      </c>
    </row>
    <row r="40" spans="1:8" ht="14.25" customHeight="1" x14ac:dyDescent="0.35">
      <c r="A40" t="s">
        <v>233</v>
      </c>
      <c r="B40" s="32">
        <v>428.65</v>
      </c>
      <c r="C40" t="s">
        <v>128</v>
      </c>
      <c r="D40" t="s">
        <v>239</v>
      </c>
      <c r="E40" t="s">
        <v>120</v>
      </c>
      <c r="F40" t="s">
        <v>155</v>
      </c>
      <c r="G40" t="s">
        <v>158</v>
      </c>
      <c r="H40" t="s">
        <v>155</v>
      </c>
    </row>
    <row r="41" spans="1:8" ht="14.25" customHeight="1" x14ac:dyDescent="0.35">
      <c r="A41" t="s">
        <v>233</v>
      </c>
      <c r="B41" s="32">
        <v>200</v>
      </c>
      <c r="C41" t="s">
        <v>128</v>
      </c>
      <c r="D41" t="s">
        <v>141</v>
      </c>
      <c r="E41" t="s">
        <v>120</v>
      </c>
      <c r="F41" t="s">
        <v>142</v>
      </c>
      <c r="G41" t="s">
        <v>143</v>
      </c>
      <c r="H41" t="s">
        <v>150</v>
      </c>
    </row>
    <row r="42" spans="1:8" ht="14.25" customHeight="1" x14ac:dyDescent="0.35">
      <c r="A42" t="s">
        <v>233</v>
      </c>
      <c r="B42" s="32">
        <v>200</v>
      </c>
      <c r="C42" t="s">
        <v>128</v>
      </c>
      <c r="D42" t="s">
        <v>141</v>
      </c>
      <c r="E42" t="s">
        <v>120</v>
      </c>
      <c r="F42" t="s">
        <v>229</v>
      </c>
      <c r="G42" t="s">
        <v>229</v>
      </c>
      <c r="H42" t="s">
        <v>240</v>
      </c>
    </row>
    <row r="43" spans="1:8" ht="14.25" customHeight="1" x14ac:dyDescent="0.35">
      <c r="A43" t="s">
        <v>233</v>
      </c>
      <c r="B43" s="32">
        <v>285</v>
      </c>
      <c r="C43" t="s">
        <v>241</v>
      </c>
      <c r="D43" t="s">
        <v>242</v>
      </c>
      <c r="E43" t="s">
        <v>120</v>
      </c>
      <c r="F43" t="s">
        <v>161</v>
      </c>
      <c r="G43" t="s">
        <v>203</v>
      </c>
      <c r="H43" t="s">
        <v>243</v>
      </c>
    </row>
    <row r="44" spans="1:8" ht="14.25" customHeight="1" x14ac:dyDescent="0.35">
      <c r="A44" t="s">
        <v>244</v>
      </c>
      <c r="B44" s="32">
        <v>500</v>
      </c>
      <c r="C44" t="s">
        <v>245</v>
      </c>
      <c r="D44" t="s">
        <v>246</v>
      </c>
      <c r="E44" t="s">
        <v>120</v>
      </c>
      <c r="F44" t="s">
        <v>224</v>
      </c>
      <c r="G44" t="s">
        <v>247</v>
      </c>
      <c r="H44" t="s">
        <v>120</v>
      </c>
    </row>
    <row r="45" spans="1:8" ht="14.25" customHeight="1" x14ac:dyDescent="0.35">
      <c r="A45" t="s">
        <v>248</v>
      </c>
      <c r="B45" s="32">
        <v>35</v>
      </c>
      <c r="C45" t="s">
        <v>174</v>
      </c>
      <c r="D45" t="s">
        <v>175</v>
      </c>
      <c r="E45" t="s">
        <v>120</v>
      </c>
      <c r="F45" t="s">
        <v>74</v>
      </c>
      <c r="G45" t="s">
        <v>176</v>
      </c>
      <c r="H45" t="s">
        <v>120</v>
      </c>
    </row>
    <row r="46" spans="1:8" ht="14.25" customHeight="1" x14ac:dyDescent="0.35">
      <c r="A46" t="s">
        <v>249</v>
      </c>
      <c r="B46" s="32">
        <v>26.71</v>
      </c>
      <c r="C46" t="s">
        <v>216</v>
      </c>
      <c r="D46" t="s">
        <v>217</v>
      </c>
      <c r="E46" t="s">
        <v>249</v>
      </c>
      <c r="F46" t="s">
        <v>121</v>
      </c>
      <c r="G46" t="s">
        <v>122</v>
      </c>
      <c r="H46" t="s">
        <v>124</v>
      </c>
    </row>
    <row r="47" spans="1:8" ht="14.25" customHeight="1" x14ac:dyDescent="0.35">
      <c r="A47" t="s">
        <v>251</v>
      </c>
      <c r="B47" s="32">
        <v>30</v>
      </c>
      <c r="C47" t="s">
        <v>128</v>
      </c>
      <c r="D47" t="s">
        <v>127</v>
      </c>
      <c r="E47" t="s">
        <v>249</v>
      </c>
      <c r="F47" t="s">
        <v>76</v>
      </c>
      <c r="G47" t="s">
        <v>129</v>
      </c>
      <c r="H47" t="s">
        <v>76</v>
      </c>
    </row>
    <row r="48" spans="1:8" ht="14.25" customHeight="1" x14ac:dyDescent="0.35">
      <c r="A48" t="s">
        <v>252</v>
      </c>
      <c r="B48" s="32">
        <v>76.42</v>
      </c>
      <c r="C48" t="s">
        <v>128</v>
      </c>
      <c r="D48" t="s">
        <v>253</v>
      </c>
      <c r="E48" t="s">
        <v>249</v>
      </c>
      <c r="F48" t="s">
        <v>132</v>
      </c>
      <c r="G48" t="s">
        <v>133</v>
      </c>
      <c r="H48" t="s">
        <v>120</v>
      </c>
    </row>
    <row r="49" spans="1:8" ht="14.25" customHeight="1" x14ac:dyDescent="0.35">
      <c r="A49" t="s">
        <v>254</v>
      </c>
      <c r="B49" s="32">
        <v>108.16</v>
      </c>
      <c r="C49" t="s">
        <v>255</v>
      </c>
      <c r="D49" t="s">
        <v>256</v>
      </c>
      <c r="E49" t="s">
        <v>249</v>
      </c>
      <c r="F49" t="s">
        <v>75</v>
      </c>
      <c r="G49" t="s">
        <v>137</v>
      </c>
      <c r="H49" t="s">
        <v>120</v>
      </c>
    </row>
    <row r="50" spans="1:8" ht="14.25" customHeight="1" x14ac:dyDescent="0.35">
      <c r="A50" t="s">
        <v>257</v>
      </c>
      <c r="B50" s="32">
        <v>200</v>
      </c>
      <c r="C50" t="s">
        <v>128</v>
      </c>
      <c r="D50" t="s">
        <v>141</v>
      </c>
      <c r="E50" t="s">
        <v>249</v>
      </c>
      <c r="F50" t="s">
        <v>142</v>
      </c>
      <c r="G50" t="s">
        <v>143</v>
      </c>
      <c r="H50" t="s">
        <v>258</v>
      </c>
    </row>
    <row r="51" spans="1:8" ht="14.25" customHeight="1" x14ac:dyDescent="0.35">
      <c r="A51" t="s">
        <v>259</v>
      </c>
      <c r="B51" s="32">
        <v>99.21</v>
      </c>
      <c r="C51" t="s">
        <v>128</v>
      </c>
      <c r="D51" t="s">
        <v>260</v>
      </c>
      <c r="E51" t="s">
        <v>249</v>
      </c>
      <c r="F51" t="s">
        <v>261</v>
      </c>
      <c r="G51" t="s">
        <v>203</v>
      </c>
      <c r="H51" t="s">
        <v>163</v>
      </c>
    </row>
    <row r="52" spans="1:8" ht="14.25" customHeight="1" x14ac:dyDescent="0.35">
      <c r="A52" t="s">
        <v>259</v>
      </c>
      <c r="B52" s="32">
        <v>832.88</v>
      </c>
      <c r="C52" t="s">
        <v>128</v>
      </c>
      <c r="D52" t="s">
        <v>262</v>
      </c>
      <c r="E52" t="s">
        <v>249</v>
      </c>
      <c r="F52" t="s">
        <v>155</v>
      </c>
      <c r="G52" t="s">
        <v>158</v>
      </c>
      <c r="H52" t="s">
        <v>153</v>
      </c>
    </row>
    <row r="53" spans="1:8" ht="14.25" customHeight="1" x14ac:dyDescent="0.35">
      <c r="A53" t="s">
        <v>259</v>
      </c>
      <c r="B53" s="32">
        <v>196</v>
      </c>
      <c r="C53" t="s">
        <v>128</v>
      </c>
      <c r="D53" t="s">
        <v>263</v>
      </c>
      <c r="E53" t="s">
        <v>249</v>
      </c>
      <c r="F53" t="s">
        <v>155</v>
      </c>
      <c r="G53" t="s">
        <v>156</v>
      </c>
      <c r="H53" t="s">
        <v>155</v>
      </c>
    </row>
    <row r="54" spans="1:8" ht="14.25" customHeight="1" x14ac:dyDescent="0.35">
      <c r="A54" t="s">
        <v>259</v>
      </c>
      <c r="B54" s="32">
        <v>351.01</v>
      </c>
      <c r="C54" t="s">
        <v>128</v>
      </c>
      <c r="D54" t="s">
        <v>264</v>
      </c>
      <c r="E54" t="s">
        <v>249</v>
      </c>
      <c r="F54" t="s">
        <v>155</v>
      </c>
      <c r="G54" t="s">
        <v>152</v>
      </c>
      <c r="H54" t="s">
        <v>155</v>
      </c>
    </row>
    <row r="55" spans="1:8" ht="14.25" customHeight="1" x14ac:dyDescent="0.35">
      <c r="A55" t="s">
        <v>259</v>
      </c>
      <c r="B55" s="32">
        <v>173.98</v>
      </c>
      <c r="C55" t="s">
        <v>128</v>
      </c>
      <c r="D55" t="s">
        <v>265</v>
      </c>
      <c r="E55" t="s">
        <v>249</v>
      </c>
      <c r="F55" t="s">
        <v>161</v>
      </c>
      <c r="G55" t="s">
        <v>158</v>
      </c>
      <c r="H55" t="s">
        <v>120</v>
      </c>
    </row>
    <row r="56" spans="1:8" ht="14.25" customHeight="1" x14ac:dyDescent="0.35">
      <c r="A56" t="s">
        <v>266</v>
      </c>
      <c r="B56" s="32">
        <v>0</v>
      </c>
      <c r="C56" t="s">
        <v>128</v>
      </c>
      <c r="D56" t="s">
        <v>128</v>
      </c>
      <c r="E56" t="s">
        <v>249</v>
      </c>
      <c r="F56" t="s">
        <v>96</v>
      </c>
      <c r="G56" t="s">
        <v>267</v>
      </c>
      <c r="H56" t="s">
        <v>268</v>
      </c>
    </row>
    <row r="57" spans="1:8" ht="14.25" customHeight="1" x14ac:dyDescent="0.35">
      <c r="A57" t="s">
        <v>270</v>
      </c>
      <c r="B57" s="32">
        <v>35</v>
      </c>
      <c r="C57" t="s">
        <v>174</v>
      </c>
      <c r="D57" t="s">
        <v>175</v>
      </c>
      <c r="E57" t="s">
        <v>249</v>
      </c>
      <c r="F57" t="s">
        <v>74</v>
      </c>
      <c r="G57" t="s">
        <v>176</v>
      </c>
      <c r="H57" t="s">
        <v>177</v>
      </c>
    </row>
    <row r="58" spans="1:8" ht="14.25" customHeight="1" x14ac:dyDescent="0.35">
      <c r="A58" t="s">
        <v>271</v>
      </c>
      <c r="B58" s="32">
        <v>30</v>
      </c>
      <c r="C58" t="s">
        <v>128</v>
      </c>
      <c r="D58" t="s">
        <v>127</v>
      </c>
      <c r="E58" t="s">
        <v>271</v>
      </c>
      <c r="F58" t="s">
        <v>76</v>
      </c>
      <c r="G58" t="s">
        <v>143</v>
      </c>
      <c r="H58" t="s">
        <v>76</v>
      </c>
    </row>
    <row r="59" spans="1:8" ht="14.25" customHeight="1" x14ac:dyDescent="0.35">
      <c r="A59" t="s">
        <v>271</v>
      </c>
      <c r="B59" s="32">
        <v>26.71</v>
      </c>
      <c r="C59" t="s">
        <v>216</v>
      </c>
      <c r="D59" t="s">
        <v>217</v>
      </c>
      <c r="E59" t="s">
        <v>271</v>
      </c>
      <c r="F59" t="s">
        <v>121</v>
      </c>
      <c r="G59" t="s">
        <v>122</v>
      </c>
      <c r="H59" t="s">
        <v>124</v>
      </c>
    </row>
    <row r="60" spans="1:8" ht="14.25" customHeight="1" x14ac:dyDescent="0.35">
      <c r="A60" t="s">
        <v>272</v>
      </c>
      <c r="B60" s="32">
        <v>94.85</v>
      </c>
      <c r="C60" t="s">
        <v>273</v>
      </c>
      <c r="D60" t="s">
        <v>274</v>
      </c>
      <c r="E60" t="s">
        <v>271</v>
      </c>
      <c r="F60" t="s">
        <v>75</v>
      </c>
      <c r="G60" t="s">
        <v>137</v>
      </c>
      <c r="H60" t="s">
        <v>120</v>
      </c>
    </row>
    <row r="61" spans="1:8" ht="14.25" customHeight="1" x14ac:dyDescent="0.35">
      <c r="A61" t="s">
        <v>275</v>
      </c>
      <c r="B61" s="32">
        <v>200</v>
      </c>
      <c r="C61" t="s">
        <v>128</v>
      </c>
      <c r="D61" t="s">
        <v>141</v>
      </c>
      <c r="E61" t="s">
        <v>271</v>
      </c>
      <c r="F61" t="s">
        <v>142</v>
      </c>
      <c r="G61" t="s">
        <v>143</v>
      </c>
      <c r="H61" t="s">
        <v>258</v>
      </c>
    </row>
    <row r="62" spans="1:8" ht="14.25" customHeight="1" x14ac:dyDescent="0.35">
      <c r="A62" t="s">
        <v>276</v>
      </c>
      <c r="B62" s="32">
        <v>600.19000000000005</v>
      </c>
      <c r="C62" t="s">
        <v>128</v>
      </c>
      <c r="D62" t="s">
        <v>277</v>
      </c>
      <c r="E62" t="s">
        <v>271</v>
      </c>
      <c r="F62" t="s">
        <v>155</v>
      </c>
      <c r="G62" t="s">
        <v>158</v>
      </c>
      <c r="H62" t="s">
        <v>153</v>
      </c>
    </row>
    <row r="63" spans="1:8" ht="14.25" customHeight="1" x14ac:dyDescent="0.35">
      <c r="A63" t="s">
        <v>278</v>
      </c>
      <c r="B63" s="32">
        <v>46</v>
      </c>
      <c r="C63" t="s">
        <v>128</v>
      </c>
      <c r="D63" t="s">
        <v>279</v>
      </c>
      <c r="E63" t="s">
        <v>271</v>
      </c>
      <c r="F63" t="s">
        <v>161</v>
      </c>
      <c r="G63" t="s">
        <v>165</v>
      </c>
      <c r="H63" t="s">
        <v>163</v>
      </c>
    </row>
    <row r="64" spans="1:8" ht="14.25" customHeight="1" x14ac:dyDescent="0.35">
      <c r="A64" t="s">
        <v>278</v>
      </c>
      <c r="B64" s="32">
        <v>74</v>
      </c>
      <c r="C64" t="s">
        <v>128</v>
      </c>
      <c r="D64" t="s">
        <v>280</v>
      </c>
      <c r="E64" t="s">
        <v>271</v>
      </c>
      <c r="F64" t="s">
        <v>281</v>
      </c>
      <c r="G64" t="s">
        <v>282</v>
      </c>
      <c r="H64" t="s">
        <v>283</v>
      </c>
    </row>
    <row r="65" spans="1:8" ht="14.25" customHeight="1" x14ac:dyDescent="0.35">
      <c r="A65" t="s">
        <v>278</v>
      </c>
      <c r="B65" s="32">
        <v>196.2</v>
      </c>
      <c r="C65" t="s">
        <v>128</v>
      </c>
      <c r="D65" t="s">
        <v>154</v>
      </c>
      <c r="E65" t="s">
        <v>271</v>
      </c>
      <c r="F65" t="s">
        <v>155</v>
      </c>
      <c r="G65" t="s">
        <v>156</v>
      </c>
      <c r="H65" t="s">
        <v>153</v>
      </c>
    </row>
    <row r="66" spans="1:8" ht="14.25" customHeight="1" x14ac:dyDescent="0.35">
      <c r="A66" t="s">
        <v>278</v>
      </c>
      <c r="B66" s="32">
        <v>248.98</v>
      </c>
      <c r="C66" t="s">
        <v>128</v>
      </c>
      <c r="D66" t="s">
        <v>284</v>
      </c>
      <c r="E66" t="s">
        <v>271</v>
      </c>
      <c r="F66" t="s">
        <v>152</v>
      </c>
      <c r="G66" t="s">
        <v>152</v>
      </c>
      <c r="H66" t="s">
        <v>152</v>
      </c>
    </row>
    <row r="67" spans="1:8" ht="14.25" customHeight="1" x14ac:dyDescent="0.35">
      <c r="A67" t="s">
        <v>278</v>
      </c>
      <c r="B67" s="32">
        <v>120</v>
      </c>
      <c r="C67" t="s">
        <v>128</v>
      </c>
      <c r="D67" t="s">
        <v>285</v>
      </c>
      <c r="E67" t="s">
        <v>271</v>
      </c>
      <c r="F67" t="s">
        <v>200</v>
      </c>
      <c r="G67" t="s">
        <v>286</v>
      </c>
      <c r="H67" t="s">
        <v>120</v>
      </c>
    </row>
    <row r="68" spans="1:8" ht="14.25" customHeight="1" x14ac:dyDescent="0.35">
      <c r="A68" t="s">
        <v>278</v>
      </c>
      <c r="B68" s="32">
        <v>608</v>
      </c>
      <c r="C68" t="s">
        <v>287</v>
      </c>
      <c r="D68" t="s">
        <v>288</v>
      </c>
      <c r="E68" t="s">
        <v>271</v>
      </c>
      <c r="F68" t="s">
        <v>224</v>
      </c>
      <c r="G68" t="s">
        <v>225</v>
      </c>
      <c r="H68" t="s">
        <v>226</v>
      </c>
    </row>
    <row r="69" spans="1:8" ht="14.25" customHeight="1" x14ac:dyDescent="0.35">
      <c r="A69" t="s">
        <v>278</v>
      </c>
      <c r="B69" s="32">
        <v>1480</v>
      </c>
      <c r="C69" t="s">
        <v>128</v>
      </c>
      <c r="D69" t="s">
        <v>289</v>
      </c>
      <c r="E69" t="s">
        <v>271</v>
      </c>
      <c r="F69" t="s">
        <v>209</v>
      </c>
      <c r="G69" t="s">
        <v>203</v>
      </c>
      <c r="H69" t="s">
        <v>290</v>
      </c>
    </row>
    <row r="70" spans="1:8" ht="14.25" customHeight="1" x14ac:dyDescent="0.35">
      <c r="A70" t="s">
        <v>291</v>
      </c>
      <c r="B70" s="32">
        <v>35</v>
      </c>
      <c r="C70" t="s">
        <v>174</v>
      </c>
      <c r="D70" t="s">
        <v>175</v>
      </c>
      <c r="E70" t="s">
        <v>271</v>
      </c>
      <c r="F70" t="s">
        <v>74</v>
      </c>
      <c r="G70" t="s">
        <v>176</v>
      </c>
      <c r="H70" t="s">
        <v>177</v>
      </c>
    </row>
    <row r="71" spans="1:8" ht="14.25" customHeight="1" x14ac:dyDescent="0.35">
      <c r="A71" t="s">
        <v>292</v>
      </c>
      <c r="B71" s="32">
        <v>26.71</v>
      </c>
      <c r="C71" t="s">
        <v>216</v>
      </c>
      <c r="D71" t="s">
        <v>217</v>
      </c>
      <c r="E71" t="s">
        <v>292</v>
      </c>
      <c r="F71" t="s">
        <v>121</v>
      </c>
      <c r="G71" t="s">
        <v>122</v>
      </c>
      <c r="H71" t="s">
        <v>124</v>
      </c>
    </row>
    <row r="72" spans="1:8" ht="14.25" customHeight="1" x14ac:dyDescent="0.35">
      <c r="A72" t="s">
        <v>293</v>
      </c>
      <c r="B72" s="32">
        <v>380.32</v>
      </c>
      <c r="C72" t="s">
        <v>294</v>
      </c>
      <c r="D72" t="s">
        <v>295</v>
      </c>
      <c r="E72" t="s">
        <v>292</v>
      </c>
      <c r="F72" t="s">
        <v>296</v>
      </c>
      <c r="G72" t="s">
        <v>71</v>
      </c>
      <c r="H72" t="s">
        <v>290</v>
      </c>
    </row>
    <row r="73" spans="1:8" ht="14.25" customHeight="1" x14ac:dyDescent="0.35">
      <c r="A73" t="s">
        <v>297</v>
      </c>
      <c r="B73" s="32">
        <v>30</v>
      </c>
      <c r="C73" t="s">
        <v>128</v>
      </c>
      <c r="D73" t="s">
        <v>127</v>
      </c>
      <c r="E73" t="s">
        <v>292</v>
      </c>
      <c r="F73" t="s">
        <v>76</v>
      </c>
      <c r="G73" t="s">
        <v>129</v>
      </c>
      <c r="H73" t="s">
        <v>76</v>
      </c>
    </row>
    <row r="74" spans="1:8" ht="14.25" customHeight="1" x14ac:dyDescent="0.35">
      <c r="A74" t="s">
        <v>298</v>
      </c>
      <c r="B74" s="32">
        <v>117.55</v>
      </c>
      <c r="C74" t="s">
        <v>181</v>
      </c>
      <c r="D74" t="s">
        <v>182</v>
      </c>
      <c r="E74" t="s">
        <v>292</v>
      </c>
      <c r="F74" t="s">
        <v>75</v>
      </c>
      <c r="G74" t="s">
        <v>137</v>
      </c>
      <c r="H74" t="s">
        <v>299</v>
      </c>
    </row>
    <row r="75" spans="1:8" ht="14.25" customHeight="1" x14ac:dyDescent="0.35">
      <c r="A75" t="s">
        <v>301</v>
      </c>
      <c r="B75" s="32">
        <v>60</v>
      </c>
      <c r="C75" t="s">
        <v>128</v>
      </c>
      <c r="D75" t="s">
        <v>205</v>
      </c>
      <c r="E75" t="s">
        <v>292</v>
      </c>
      <c r="F75" t="s">
        <v>161</v>
      </c>
      <c r="G75" t="s">
        <v>158</v>
      </c>
      <c r="H75" t="s">
        <v>163</v>
      </c>
    </row>
    <row r="76" spans="1:8" ht="14.25" customHeight="1" x14ac:dyDescent="0.35">
      <c r="A76" t="s">
        <v>301</v>
      </c>
      <c r="B76" s="32">
        <v>196.2</v>
      </c>
      <c r="C76" t="s">
        <v>128</v>
      </c>
      <c r="D76" t="s">
        <v>154</v>
      </c>
      <c r="E76" t="s">
        <v>292</v>
      </c>
      <c r="F76" t="s">
        <v>155</v>
      </c>
      <c r="G76" t="s">
        <v>156</v>
      </c>
      <c r="H76" t="s">
        <v>153</v>
      </c>
    </row>
    <row r="77" spans="1:8" ht="14.25" customHeight="1" x14ac:dyDescent="0.35">
      <c r="A77" t="s">
        <v>301</v>
      </c>
      <c r="B77" s="32">
        <v>832.68</v>
      </c>
      <c r="C77" t="s">
        <v>128</v>
      </c>
      <c r="D77" t="s">
        <v>302</v>
      </c>
      <c r="E77" t="s">
        <v>292</v>
      </c>
      <c r="F77" t="s">
        <v>155</v>
      </c>
      <c r="G77" t="s">
        <v>158</v>
      </c>
      <c r="H77" t="s">
        <v>153</v>
      </c>
    </row>
    <row r="78" spans="1:8" ht="14.25" customHeight="1" x14ac:dyDescent="0.35">
      <c r="A78" t="s">
        <v>301</v>
      </c>
      <c r="B78" s="32">
        <v>63.25</v>
      </c>
      <c r="C78" t="s">
        <v>128</v>
      </c>
      <c r="D78" t="s">
        <v>303</v>
      </c>
      <c r="E78" t="s">
        <v>292</v>
      </c>
      <c r="F78" t="s">
        <v>155</v>
      </c>
      <c r="G78" t="s">
        <v>304</v>
      </c>
      <c r="H78" t="s">
        <v>153</v>
      </c>
    </row>
    <row r="79" spans="1:8" ht="14.25" customHeight="1" x14ac:dyDescent="0.35">
      <c r="A79" t="s">
        <v>301</v>
      </c>
      <c r="B79" s="32">
        <v>351.01</v>
      </c>
      <c r="C79" t="s">
        <v>128</v>
      </c>
      <c r="D79" t="s">
        <v>264</v>
      </c>
      <c r="E79" t="s">
        <v>292</v>
      </c>
      <c r="F79" t="s">
        <v>152</v>
      </c>
      <c r="G79" t="s">
        <v>152</v>
      </c>
      <c r="H79" t="s">
        <v>152</v>
      </c>
    </row>
    <row r="80" spans="1:8" ht="14.25" customHeight="1" x14ac:dyDescent="0.35">
      <c r="A80" t="s">
        <v>301</v>
      </c>
      <c r="B80" s="32">
        <v>750</v>
      </c>
      <c r="C80" t="s">
        <v>128</v>
      </c>
      <c r="D80" t="s">
        <v>305</v>
      </c>
      <c r="E80" t="s">
        <v>292</v>
      </c>
      <c r="F80" t="s">
        <v>188</v>
      </c>
      <c r="G80" t="s">
        <v>306</v>
      </c>
      <c r="H80" t="s">
        <v>188</v>
      </c>
    </row>
    <row r="81" spans="1:8" ht="14.25" customHeight="1" x14ac:dyDescent="0.35">
      <c r="A81" t="s">
        <v>301</v>
      </c>
      <c r="B81" s="32">
        <v>315</v>
      </c>
      <c r="C81" t="s">
        <v>307</v>
      </c>
      <c r="D81" t="s">
        <v>308</v>
      </c>
      <c r="E81" t="s">
        <v>292</v>
      </c>
      <c r="F81" t="s">
        <v>309</v>
      </c>
      <c r="G81" t="s">
        <v>310</v>
      </c>
      <c r="H81" t="s">
        <v>309</v>
      </c>
    </row>
    <row r="82" spans="1:8" ht="14.25" customHeight="1" x14ac:dyDescent="0.35">
      <c r="A82" t="s">
        <v>301</v>
      </c>
      <c r="B82" s="32">
        <v>350</v>
      </c>
      <c r="C82" t="s">
        <v>311</v>
      </c>
      <c r="D82" t="s">
        <v>312</v>
      </c>
      <c r="E82" t="s">
        <v>292</v>
      </c>
      <c r="F82" t="s">
        <v>200</v>
      </c>
      <c r="G82" t="s">
        <v>313</v>
      </c>
      <c r="H82" t="s">
        <v>120</v>
      </c>
    </row>
    <row r="83" spans="1:8" ht="14.25" customHeight="1" x14ac:dyDescent="0.35">
      <c r="A83" t="s">
        <v>301</v>
      </c>
      <c r="B83" s="32">
        <v>1610</v>
      </c>
      <c r="C83" t="s">
        <v>314</v>
      </c>
      <c r="D83" t="s">
        <v>315</v>
      </c>
      <c r="E83" t="s">
        <v>292</v>
      </c>
      <c r="F83" t="s">
        <v>200</v>
      </c>
      <c r="G83" t="s">
        <v>313</v>
      </c>
      <c r="H83" t="s">
        <v>120</v>
      </c>
    </row>
    <row r="84" spans="1:8" ht="14.25" customHeight="1" x14ac:dyDescent="0.35">
      <c r="A84" t="s">
        <v>316</v>
      </c>
      <c r="B84" s="32">
        <v>200</v>
      </c>
      <c r="C84" t="s">
        <v>128</v>
      </c>
      <c r="D84" t="s">
        <v>141</v>
      </c>
      <c r="E84" t="s">
        <v>292</v>
      </c>
      <c r="F84" t="s">
        <v>142</v>
      </c>
      <c r="G84" t="s">
        <v>143</v>
      </c>
      <c r="H84" t="s">
        <v>258</v>
      </c>
    </row>
    <row r="85" spans="1:8" ht="14.25" customHeight="1" x14ac:dyDescent="0.35">
      <c r="A85" t="s">
        <v>317</v>
      </c>
      <c r="B85" s="32">
        <v>42</v>
      </c>
      <c r="C85" t="s">
        <v>128</v>
      </c>
      <c r="D85" t="s">
        <v>175</v>
      </c>
      <c r="E85" t="s">
        <v>292</v>
      </c>
      <c r="F85" t="s">
        <v>74</v>
      </c>
      <c r="G85" t="s">
        <v>176</v>
      </c>
      <c r="H85" t="s">
        <v>120</v>
      </c>
    </row>
    <row r="86" spans="1:8" ht="14.25" customHeight="1" x14ac:dyDescent="0.35">
      <c r="A86" t="s">
        <v>318</v>
      </c>
      <c r="B86" s="32">
        <v>26.71</v>
      </c>
      <c r="C86" t="s">
        <v>216</v>
      </c>
      <c r="D86" t="s">
        <v>217</v>
      </c>
      <c r="E86" t="s">
        <v>318</v>
      </c>
      <c r="F86" t="s">
        <v>121</v>
      </c>
      <c r="G86" t="s">
        <v>122</v>
      </c>
      <c r="H86" t="s">
        <v>124</v>
      </c>
    </row>
    <row r="87" spans="1:8" ht="14.25" customHeight="1" x14ac:dyDescent="0.35">
      <c r="A87" t="s">
        <v>319</v>
      </c>
      <c r="B87" s="32">
        <v>380.32</v>
      </c>
      <c r="C87" t="s">
        <v>294</v>
      </c>
      <c r="D87" t="s">
        <v>295</v>
      </c>
      <c r="E87" t="s">
        <v>318</v>
      </c>
      <c r="F87" t="s">
        <v>296</v>
      </c>
      <c r="G87" t="s">
        <v>71</v>
      </c>
      <c r="H87" t="s">
        <v>320</v>
      </c>
    </row>
    <row r="88" spans="1:8" ht="14.25" customHeight="1" x14ac:dyDescent="0.35">
      <c r="A88" t="s">
        <v>321</v>
      </c>
      <c r="B88" s="32">
        <v>30</v>
      </c>
      <c r="C88" t="s">
        <v>128</v>
      </c>
      <c r="D88" t="s">
        <v>127</v>
      </c>
      <c r="E88" t="s">
        <v>318</v>
      </c>
      <c r="F88" t="s">
        <v>76</v>
      </c>
      <c r="G88" t="s">
        <v>129</v>
      </c>
      <c r="H88" t="s">
        <v>76</v>
      </c>
    </row>
    <row r="89" spans="1:8" ht="14.25" customHeight="1" x14ac:dyDescent="0.35">
      <c r="A89" t="s">
        <v>322</v>
      </c>
      <c r="B89" s="32">
        <v>72.3</v>
      </c>
      <c r="C89" t="s">
        <v>128</v>
      </c>
      <c r="D89" t="s">
        <v>323</v>
      </c>
      <c r="E89" t="s">
        <v>318</v>
      </c>
      <c r="F89" t="s">
        <v>132</v>
      </c>
      <c r="G89" t="s">
        <v>78</v>
      </c>
      <c r="H89" t="s">
        <v>134</v>
      </c>
    </row>
    <row r="90" spans="1:8" ht="14.25" customHeight="1" x14ac:dyDescent="0.35">
      <c r="A90" t="s">
        <v>324</v>
      </c>
      <c r="B90" s="32">
        <v>15.18</v>
      </c>
      <c r="C90" t="s">
        <v>128</v>
      </c>
      <c r="D90" t="s">
        <v>325</v>
      </c>
      <c r="E90" t="s">
        <v>318</v>
      </c>
      <c r="F90" t="s">
        <v>155</v>
      </c>
      <c r="G90" t="s">
        <v>326</v>
      </c>
      <c r="H90" t="s">
        <v>153</v>
      </c>
    </row>
    <row r="91" spans="1:8" ht="14.25" customHeight="1" x14ac:dyDescent="0.35">
      <c r="A91" t="s">
        <v>324</v>
      </c>
      <c r="B91" s="32">
        <v>343.08</v>
      </c>
      <c r="C91" t="s">
        <v>128</v>
      </c>
      <c r="D91" t="s">
        <v>327</v>
      </c>
      <c r="E91" t="s">
        <v>318</v>
      </c>
      <c r="F91" t="s">
        <v>155</v>
      </c>
      <c r="G91" t="s">
        <v>158</v>
      </c>
      <c r="H91" t="s">
        <v>153</v>
      </c>
    </row>
    <row r="92" spans="1:8" ht="14.25" customHeight="1" x14ac:dyDescent="0.35">
      <c r="A92" t="s">
        <v>324</v>
      </c>
      <c r="B92" s="32">
        <v>125.55</v>
      </c>
      <c r="C92" t="s">
        <v>128</v>
      </c>
      <c r="D92" t="s">
        <v>328</v>
      </c>
      <c r="E92" t="s">
        <v>318</v>
      </c>
      <c r="F92" t="s">
        <v>155</v>
      </c>
      <c r="G92" t="s">
        <v>152</v>
      </c>
      <c r="H92" t="s">
        <v>153</v>
      </c>
    </row>
    <row r="93" spans="1:8" ht="14.25" customHeight="1" x14ac:dyDescent="0.35">
      <c r="A93" t="s">
        <v>324</v>
      </c>
      <c r="B93" s="32">
        <v>137.24</v>
      </c>
      <c r="C93" t="s">
        <v>128</v>
      </c>
      <c r="D93" t="s">
        <v>329</v>
      </c>
      <c r="E93" t="s">
        <v>318</v>
      </c>
      <c r="F93" t="s">
        <v>155</v>
      </c>
      <c r="G93" t="s">
        <v>156</v>
      </c>
      <c r="H93" t="s">
        <v>153</v>
      </c>
    </row>
    <row r="94" spans="1:8" ht="14.25" customHeight="1" x14ac:dyDescent="0.35">
      <c r="A94" t="s">
        <v>324</v>
      </c>
      <c r="B94" s="32">
        <v>79.95</v>
      </c>
      <c r="C94" t="s">
        <v>128</v>
      </c>
      <c r="D94" t="s">
        <v>330</v>
      </c>
      <c r="E94" t="s">
        <v>318</v>
      </c>
      <c r="F94" t="s">
        <v>155</v>
      </c>
      <c r="G94" t="s">
        <v>213</v>
      </c>
      <c r="H94" t="s">
        <v>153</v>
      </c>
    </row>
    <row r="95" spans="1:8" ht="14.25" customHeight="1" x14ac:dyDescent="0.35">
      <c r="A95" t="s">
        <v>324</v>
      </c>
      <c r="B95" s="32">
        <v>98.04</v>
      </c>
      <c r="C95" t="s">
        <v>128</v>
      </c>
      <c r="D95" t="s">
        <v>331</v>
      </c>
      <c r="E95" t="s">
        <v>318</v>
      </c>
      <c r="F95" t="s">
        <v>155</v>
      </c>
      <c r="G95" t="s">
        <v>158</v>
      </c>
      <c r="H95" t="s">
        <v>163</v>
      </c>
    </row>
    <row r="96" spans="1:8" ht="14.25" customHeight="1" x14ac:dyDescent="0.35">
      <c r="A96" t="s">
        <v>324</v>
      </c>
      <c r="B96" s="32">
        <v>169.37</v>
      </c>
      <c r="C96" t="s">
        <v>128</v>
      </c>
      <c r="D96" t="s">
        <v>332</v>
      </c>
      <c r="E96" t="s">
        <v>318</v>
      </c>
      <c r="F96" t="s">
        <v>161</v>
      </c>
      <c r="G96" t="s">
        <v>165</v>
      </c>
      <c r="H96" t="s">
        <v>163</v>
      </c>
    </row>
    <row r="97" spans="1:8" ht="14.25" customHeight="1" x14ac:dyDescent="0.35">
      <c r="A97" t="s">
        <v>333</v>
      </c>
      <c r="B97" s="32">
        <v>102.11</v>
      </c>
      <c r="C97" t="s">
        <v>334</v>
      </c>
      <c r="D97" t="s">
        <v>335</v>
      </c>
      <c r="E97" t="s">
        <v>318</v>
      </c>
      <c r="F97" t="s">
        <v>183</v>
      </c>
      <c r="G97" t="s">
        <v>137</v>
      </c>
      <c r="H97" t="s">
        <v>336</v>
      </c>
    </row>
    <row r="98" spans="1:8" ht="14.25" customHeight="1" x14ac:dyDescent="0.35">
      <c r="A98" t="s">
        <v>337</v>
      </c>
      <c r="B98" s="32">
        <v>200</v>
      </c>
      <c r="C98" t="s">
        <v>128</v>
      </c>
      <c r="D98" t="s">
        <v>141</v>
      </c>
      <c r="E98" t="s">
        <v>318</v>
      </c>
      <c r="F98" t="s">
        <v>142</v>
      </c>
      <c r="G98" t="s">
        <v>143</v>
      </c>
      <c r="H98" t="s">
        <v>258</v>
      </c>
    </row>
    <row r="99" spans="1:8" ht="14.25" customHeight="1" x14ac:dyDescent="0.35">
      <c r="A99" t="s">
        <v>338</v>
      </c>
      <c r="B99" s="32">
        <v>42</v>
      </c>
      <c r="C99" t="s">
        <v>128</v>
      </c>
      <c r="D99" t="s">
        <v>175</v>
      </c>
      <c r="E99" t="s">
        <v>318</v>
      </c>
      <c r="F99" t="s">
        <v>74</v>
      </c>
      <c r="G99" t="s">
        <v>176</v>
      </c>
      <c r="H99" t="s">
        <v>120</v>
      </c>
    </row>
    <row r="100" spans="1:8" ht="14.25" customHeight="1" x14ac:dyDescent="0.35">
      <c r="A100" t="s">
        <v>339</v>
      </c>
      <c r="B100" s="32">
        <v>380.32</v>
      </c>
      <c r="C100" t="s">
        <v>294</v>
      </c>
      <c r="D100" t="s">
        <v>295</v>
      </c>
      <c r="E100" t="s">
        <v>339</v>
      </c>
      <c r="F100" t="s">
        <v>296</v>
      </c>
      <c r="G100" t="s">
        <v>71</v>
      </c>
      <c r="H100" t="s">
        <v>210</v>
      </c>
    </row>
    <row r="101" spans="1:8" ht="14.25" customHeight="1" x14ac:dyDescent="0.35">
      <c r="A101" t="s">
        <v>339</v>
      </c>
      <c r="B101" s="32">
        <v>32.409999999999997</v>
      </c>
      <c r="C101" t="s">
        <v>341</v>
      </c>
      <c r="D101" t="s">
        <v>342</v>
      </c>
      <c r="E101" t="s">
        <v>339</v>
      </c>
      <c r="F101" t="s">
        <v>121</v>
      </c>
      <c r="G101" t="s">
        <v>122</v>
      </c>
      <c r="H101" t="s">
        <v>124</v>
      </c>
    </row>
    <row r="102" spans="1:8" ht="14.25" customHeight="1" x14ac:dyDescent="0.35">
      <c r="A102" t="s">
        <v>343</v>
      </c>
      <c r="B102" s="32">
        <v>20</v>
      </c>
      <c r="C102" t="s">
        <v>128</v>
      </c>
      <c r="D102" t="s">
        <v>344</v>
      </c>
      <c r="E102" t="s">
        <v>339</v>
      </c>
      <c r="F102" t="s">
        <v>76</v>
      </c>
      <c r="G102" t="s">
        <v>129</v>
      </c>
      <c r="H102" t="s">
        <v>76</v>
      </c>
    </row>
    <row r="103" spans="1:8" ht="14.25" customHeight="1" x14ac:dyDescent="0.35">
      <c r="A103" t="s">
        <v>345</v>
      </c>
      <c r="B103" s="32">
        <v>135.53</v>
      </c>
      <c r="C103" t="s">
        <v>346</v>
      </c>
      <c r="D103" t="s">
        <v>347</v>
      </c>
      <c r="E103" t="s">
        <v>339</v>
      </c>
      <c r="F103" t="s">
        <v>75</v>
      </c>
      <c r="G103" t="s">
        <v>137</v>
      </c>
      <c r="H103" t="s">
        <v>348</v>
      </c>
    </row>
    <row r="104" spans="1:8" ht="14.25" customHeight="1" x14ac:dyDescent="0.35">
      <c r="A104" t="s">
        <v>349</v>
      </c>
      <c r="B104" s="32">
        <v>42</v>
      </c>
      <c r="C104" t="s">
        <v>128</v>
      </c>
      <c r="D104" t="s">
        <v>175</v>
      </c>
      <c r="E104" t="s">
        <v>339</v>
      </c>
      <c r="F104" t="s">
        <v>74</v>
      </c>
      <c r="G104" t="s">
        <v>176</v>
      </c>
      <c r="H104" t="s">
        <v>177</v>
      </c>
    </row>
    <row r="105" spans="1:8" ht="14.25" customHeight="1" x14ac:dyDescent="0.35">
      <c r="A105" t="s">
        <v>350</v>
      </c>
      <c r="B105" s="32">
        <v>200</v>
      </c>
      <c r="C105" t="s">
        <v>128</v>
      </c>
      <c r="D105" t="s">
        <v>141</v>
      </c>
      <c r="E105" t="s">
        <v>339</v>
      </c>
      <c r="F105" t="s">
        <v>142</v>
      </c>
      <c r="G105" t="s">
        <v>143</v>
      </c>
      <c r="H105" t="s">
        <v>258</v>
      </c>
    </row>
    <row r="106" spans="1:8" ht="14.25" customHeight="1" x14ac:dyDescent="0.35">
      <c r="A106" t="s">
        <v>351</v>
      </c>
      <c r="B106" s="32">
        <v>14</v>
      </c>
      <c r="C106" t="s">
        <v>128</v>
      </c>
      <c r="D106" t="s">
        <v>170</v>
      </c>
      <c r="E106" t="s">
        <v>339</v>
      </c>
      <c r="F106" t="s">
        <v>171</v>
      </c>
      <c r="G106" t="s">
        <v>77</v>
      </c>
      <c r="H106" t="s">
        <v>171</v>
      </c>
    </row>
    <row r="107" spans="1:8" ht="14.25" customHeight="1" x14ac:dyDescent="0.35">
      <c r="A107" t="s">
        <v>351</v>
      </c>
      <c r="B107" s="32">
        <v>540</v>
      </c>
      <c r="C107" t="s">
        <v>128</v>
      </c>
      <c r="D107" t="s">
        <v>352</v>
      </c>
      <c r="E107" t="s">
        <v>339</v>
      </c>
      <c r="F107" t="s">
        <v>200</v>
      </c>
      <c r="G107" t="s">
        <v>206</v>
      </c>
      <c r="H107" t="s">
        <v>353</v>
      </c>
    </row>
    <row r="108" spans="1:8" ht="14.25" customHeight="1" x14ac:dyDescent="0.35">
      <c r="A108" t="s">
        <v>351</v>
      </c>
      <c r="B108" s="32">
        <v>602.79999999999995</v>
      </c>
      <c r="C108" t="s">
        <v>354</v>
      </c>
      <c r="D108" t="s">
        <v>355</v>
      </c>
      <c r="E108" t="s">
        <v>339</v>
      </c>
      <c r="F108" t="s">
        <v>356</v>
      </c>
      <c r="G108" t="s">
        <v>357</v>
      </c>
      <c r="H108" t="s">
        <v>358</v>
      </c>
    </row>
    <row r="109" spans="1:8" ht="14.25" customHeight="1" x14ac:dyDescent="0.35">
      <c r="A109" t="s">
        <v>359</v>
      </c>
      <c r="B109" s="32">
        <v>70.75</v>
      </c>
      <c r="C109" t="s">
        <v>128</v>
      </c>
      <c r="D109" t="s">
        <v>360</v>
      </c>
      <c r="E109" t="s">
        <v>339</v>
      </c>
      <c r="F109" t="s">
        <v>155</v>
      </c>
      <c r="G109" t="s">
        <v>326</v>
      </c>
      <c r="H109" t="s">
        <v>153</v>
      </c>
    </row>
    <row r="110" spans="1:8" ht="14.25" customHeight="1" x14ac:dyDescent="0.35">
      <c r="A110" t="s">
        <v>359</v>
      </c>
      <c r="B110" s="32">
        <v>157.72</v>
      </c>
      <c r="C110" t="s">
        <v>128</v>
      </c>
      <c r="D110" t="s">
        <v>362</v>
      </c>
      <c r="E110" t="s">
        <v>339</v>
      </c>
      <c r="F110" t="s">
        <v>155</v>
      </c>
      <c r="G110" t="s">
        <v>152</v>
      </c>
      <c r="H110" t="s">
        <v>363</v>
      </c>
    </row>
    <row r="111" spans="1:8" ht="14.25" customHeight="1" x14ac:dyDescent="0.35">
      <c r="A111" t="s">
        <v>359</v>
      </c>
      <c r="B111" s="32">
        <v>196.2</v>
      </c>
      <c r="C111" t="s">
        <v>128</v>
      </c>
      <c r="D111" t="s">
        <v>154</v>
      </c>
      <c r="E111" t="s">
        <v>339</v>
      </c>
      <c r="F111" t="s">
        <v>155</v>
      </c>
      <c r="G111" t="s">
        <v>156</v>
      </c>
      <c r="H111" t="s">
        <v>153</v>
      </c>
    </row>
    <row r="112" spans="1:8" ht="14.25" customHeight="1" x14ac:dyDescent="0.35">
      <c r="A112" t="s">
        <v>359</v>
      </c>
      <c r="B112" s="32">
        <v>360.92</v>
      </c>
      <c r="C112" t="s">
        <v>128</v>
      </c>
      <c r="D112" t="s">
        <v>364</v>
      </c>
      <c r="E112" t="s">
        <v>339</v>
      </c>
      <c r="F112" t="s">
        <v>155</v>
      </c>
      <c r="G112" t="s">
        <v>365</v>
      </c>
      <c r="H112" t="s">
        <v>153</v>
      </c>
    </row>
    <row r="113" spans="1:8" ht="14.25" customHeight="1" x14ac:dyDescent="0.35">
      <c r="A113" t="s">
        <v>359</v>
      </c>
      <c r="B113" s="32">
        <v>722.69</v>
      </c>
      <c r="C113" t="s">
        <v>128</v>
      </c>
      <c r="D113" t="s">
        <v>366</v>
      </c>
      <c r="E113" t="s">
        <v>339</v>
      </c>
      <c r="F113" t="s">
        <v>155</v>
      </c>
      <c r="G113" t="s">
        <v>158</v>
      </c>
      <c r="H113" t="s">
        <v>153</v>
      </c>
    </row>
    <row r="114" spans="1:8" ht="14.25" customHeight="1" x14ac:dyDescent="0.35">
      <c r="A114" t="s">
        <v>359</v>
      </c>
      <c r="B114" s="32">
        <v>227.35</v>
      </c>
      <c r="C114" t="s">
        <v>128</v>
      </c>
      <c r="D114" t="s">
        <v>367</v>
      </c>
      <c r="E114" t="s">
        <v>339</v>
      </c>
      <c r="F114" t="s">
        <v>155</v>
      </c>
      <c r="G114" t="s">
        <v>213</v>
      </c>
      <c r="H114" t="s">
        <v>212</v>
      </c>
    </row>
    <row r="115" spans="1:8" ht="14.25" customHeight="1" x14ac:dyDescent="0.35">
      <c r="A115" t="s">
        <v>359</v>
      </c>
      <c r="B115" s="32">
        <v>1100</v>
      </c>
      <c r="C115" t="s">
        <v>128</v>
      </c>
      <c r="D115" t="s">
        <v>368</v>
      </c>
      <c r="E115" t="s">
        <v>339</v>
      </c>
      <c r="F115" t="s">
        <v>209</v>
      </c>
      <c r="G115" t="s">
        <v>203</v>
      </c>
      <c r="H115" t="s">
        <v>290</v>
      </c>
    </row>
    <row r="116" spans="1:8" ht="14.25" customHeight="1" x14ac:dyDescent="0.35">
      <c r="A116" t="s">
        <v>369</v>
      </c>
      <c r="B116" s="32">
        <v>150</v>
      </c>
      <c r="C116" t="s">
        <v>128</v>
      </c>
      <c r="D116" t="s">
        <v>370</v>
      </c>
      <c r="E116" t="s">
        <v>339</v>
      </c>
      <c r="F116" t="s">
        <v>371</v>
      </c>
      <c r="G116" t="s">
        <v>229</v>
      </c>
      <c r="H116" t="s">
        <v>372</v>
      </c>
    </row>
    <row r="117" spans="1:8" ht="14.25" customHeight="1" x14ac:dyDescent="0.35">
      <c r="A117" t="s">
        <v>369</v>
      </c>
      <c r="B117" s="32">
        <v>312.48</v>
      </c>
      <c r="C117" t="s">
        <v>128</v>
      </c>
      <c r="D117" t="s">
        <v>373</v>
      </c>
      <c r="E117" t="s">
        <v>339</v>
      </c>
      <c r="F117" t="s">
        <v>356</v>
      </c>
      <c r="G117" t="s">
        <v>357</v>
      </c>
      <c r="H117" t="s">
        <v>120</v>
      </c>
    </row>
    <row r="118" spans="1:8" ht="14.25" customHeight="1" x14ac:dyDescent="0.35">
      <c r="A118" t="s">
        <v>375</v>
      </c>
      <c r="B118" s="32">
        <v>42</v>
      </c>
      <c r="C118" t="s">
        <v>128</v>
      </c>
      <c r="D118" t="s">
        <v>175</v>
      </c>
      <c r="E118" t="s">
        <v>339</v>
      </c>
      <c r="F118" t="s">
        <v>74</v>
      </c>
      <c r="G118" t="s">
        <v>176</v>
      </c>
      <c r="H118" t="s">
        <v>177</v>
      </c>
    </row>
    <row r="119" spans="1:8" ht="14.25" customHeight="1" x14ac:dyDescent="0.35">
      <c r="A119" t="s">
        <v>375</v>
      </c>
      <c r="B119" s="32">
        <v>62.88</v>
      </c>
      <c r="C119" t="s">
        <v>128</v>
      </c>
      <c r="D119" t="s">
        <v>376</v>
      </c>
      <c r="E119" t="s">
        <v>339</v>
      </c>
      <c r="F119" t="s">
        <v>161</v>
      </c>
      <c r="G119" t="s">
        <v>203</v>
      </c>
      <c r="H119" t="s">
        <v>163</v>
      </c>
    </row>
    <row r="120" spans="1:8" ht="14.25" customHeight="1" x14ac:dyDescent="0.35">
      <c r="A120" t="s">
        <v>378</v>
      </c>
      <c r="B120" s="32">
        <v>26.71</v>
      </c>
      <c r="C120" t="s">
        <v>216</v>
      </c>
      <c r="D120" t="s">
        <v>217</v>
      </c>
      <c r="E120" t="s">
        <v>378</v>
      </c>
      <c r="F120" t="s">
        <v>121</v>
      </c>
      <c r="G120" t="s">
        <v>122</v>
      </c>
      <c r="H120" t="s">
        <v>124</v>
      </c>
    </row>
    <row r="121" spans="1:8" ht="14.25" customHeight="1" x14ac:dyDescent="0.35">
      <c r="A121" t="s">
        <v>378</v>
      </c>
      <c r="B121" s="32">
        <v>380.32</v>
      </c>
      <c r="C121" t="s">
        <v>294</v>
      </c>
      <c r="D121" t="s">
        <v>295</v>
      </c>
      <c r="E121" t="s">
        <v>378</v>
      </c>
      <c r="F121" t="s">
        <v>296</v>
      </c>
      <c r="G121" t="s">
        <v>71</v>
      </c>
      <c r="H121" t="s">
        <v>320</v>
      </c>
    </row>
    <row r="122" spans="1:8" ht="14.25" customHeight="1" x14ac:dyDescent="0.35">
      <c r="A122" t="s">
        <v>380</v>
      </c>
      <c r="B122" s="32">
        <v>20</v>
      </c>
      <c r="C122" t="s">
        <v>128</v>
      </c>
      <c r="D122" t="s">
        <v>344</v>
      </c>
      <c r="E122" t="s">
        <v>378</v>
      </c>
      <c r="F122" t="s">
        <v>76</v>
      </c>
      <c r="G122" t="s">
        <v>129</v>
      </c>
      <c r="H122" t="s">
        <v>76</v>
      </c>
    </row>
    <row r="123" spans="1:8" ht="14.25" customHeight="1" x14ac:dyDescent="0.35">
      <c r="A123" t="s">
        <v>382</v>
      </c>
      <c r="B123" s="32">
        <v>100.21</v>
      </c>
      <c r="C123" t="s">
        <v>383</v>
      </c>
      <c r="D123" t="s">
        <v>384</v>
      </c>
      <c r="E123" t="s">
        <v>378</v>
      </c>
      <c r="F123" t="s">
        <v>183</v>
      </c>
      <c r="G123" t="s">
        <v>137</v>
      </c>
      <c r="H123" t="s">
        <v>120</v>
      </c>
    </row>
    <row r="124" spans="1:8" ht="14.25" customHeight="1" x14ac:dyDescent="0.35">
      <c r="A124" t="s">
        <v>386</v>
      </c>
      <c r="B124" s="32">
        <v>279</v>
      </c>
      <c r="C124" t="s">
        <v>128</v>
      </c>
      <c r="D124" t="s">
        <v>387</v>
      </c>
      <c r="E124" t="s">
        <v>378</v>
      </c>
      <c r="F124" t="s">
        <v>209</v>
      </c>
      <c r="G124" t="s">
        <v>203</v>
      </c>
      <c r="H124" t="s">
        <v>388</v>
      </c>
    </row>
    <row r="125" spans="1:8" ht="14.25" customHeight="1" x14ac:dyDescent="0.35">
      <c r="A125" t="s">
        <v>386</v>
      </c>
      <c r="B125" s="32">
        <v>160</v>
      </c>
      <c r="C125" t="s">
        <v>128</v>
      </c>
      <c r="D125" t="s">
        <v>390</v>
      </c>
      <c r="E125" t="s">
        <v>378</v>
      </c>
      <c r="F125" t="s">
        <v>212</v>
      </c>
      <c r="G125" t="s">
        <v>391</v>
      </c>
      <c r="H125" t="s">
        <v>392</v>
      </c>
    </row>
    <row r="126" spans="1:8" ht="14.25" customHeight="1" x14ac:dyDescent="0.35">
      <c r="A126" t="s">
        <v>394</v>
      </c>
      <c r="B126" s="32">
        <v>200</v>
      </c>
      <c r="C126" t="s">
        <v>128</v>
      </c>
      <c r="D126" t="s">
        <v>141</v>
      </c>
      <c r="E126" t="s">
        <v>378</v>
      </c>
      <c r="F126" t="s">
        <v>142</v>
      </c>
      <c r="G126" t="s">
        <v>143</v>
      </c>
      <c r="H126" t="s">
        <v>150</v>
      </c>
    </row>
    <row r="127" spans="1:8" ht="14.25" customHeight="1" x14ac:dyDescent="0.35">
      <c r="A127" t="s">
        <v>397</v>
      </c>
      <c r="B127" s="32">
        <v>2312</v>
      </c>
      <c r="C127" t="s">
        <v>398</v>
      </c>
      <c r="D127" t="s">
        <v>399</v>
      </c>
      <c r="E127" t="s">
        <v>378</v>
      </c>
      <c r="F127" t="s">
        <v>400</v>
      </c>
      <c r="G127" t="s">
        <v>247</v>
      </c>
      <c r="H127" t="s">
        <v>247</v>
      </c>
    </row>
    <row r="128" spans="1:8" ht="14.25" customHeight="1" x14ac:dyDescent="0.35">
      <c r="A128" t="s">
        <v>397</v>
      </c>
      <c r="B128" s="32">
        <v>27.27</v>
      </c>
      <c r="C128" t="s">
        <v>128</v>
      </c>
      <c r="D128" t="s">
        <v>402</v>
      </c>
      <c r="E128" t="s">
        <v>378</v>
      </c>
      <c r="F128" t="s">
        <v>161</v>
      </c>
      <c r="G128" t="s">
        <v>365</v>
      </c>
      <c r="H128" t="s">
        <v>163</v>
      </c>
    </row>
    <row r="129" spans="1:8" ht="14.25" customHeight="1" x14ac:dyDescent="0.35">
      <c r="A129" t="s">
        <v>397</v>
      </c>
      <c r="B129" s="32">
        <v>110</v>
      </c>
      <c r="C129" t="s">
        <v>404</v>
      </c>
      <c r="D129" t="s">
        <v>234</v>
      </c>
      <c r="E129" t="s">
        <v>378</v>
      </c>
      <c r="F129" t="s">
        <v>356</v>
      </c>
      <c r="G129" t="s">
        <v>357</v>
      </c>
      <c r="H129" t="s">
        <v>358</v>
      </c>
    </row>
    <row r="130" spans="1:8" ht="14.25" customHeight="1" x14ac:dyDescent="0.35">
      <c r="A130" t="s">
        <v>397</v>
      </c>
      <c r="B130" s="32">
        <v>761.56</v>
      </c>
      <c r="C130" t="s">
        <v>128</v>
      </c>
      <c r="D130" t="s">
        <v>406</v>
      </c>
      <c r="E130" t="s">
        <v>378</v>
      </c>
      <c r="F130" t="s">
        <v>155</v>
      </c>
      <c r="G130" t="s">
        <v>365</v>
      </c>
      <c r="H130" t="s">
        <v>407</v>
      </c>
    </row>
    <row r="131" spans="1:8" ht="14.25" customHeight="1" x14ac:dyDescent="0.35">
      <c r="A131" t="s">
        <v>397</v>
      </c>
      <c r="B131" s="32">
        <v>194.91</v>
      </c>
      <c r="C131" t="s">
        <v>128</v>
      </c>
      <c r="D131" t="s">
        <v>409</v>
      </c>
      <c r="E131" t="s">
        <v>378</v>
      </c>
      <c r="F131" t="s">
        <v>155</v>
      </c>
      <c r="G131" t="s">
        <v>326</v>
      </c>
      <c r="H131" t="s">
        <v>155</v>
      </c>
    </row>
    <row r="132" spans="1:8" ht="14.25" customHeight="1" x14ac:dyDescent="0.35">
      <c r="A132" t="s">
        <v>397</v>
      </c>
      <c r="B132" s="32">
        <v>196.2</v>
      </c>
      <c r="C132" t="s">
        <v>128</v>
      </c>
      <c r="D132" t="s">
        <v>154</v>
      </c>
      <c r="E132" t="s">
        <v>378</v>
      </c>
      <c r="F132" t="s">
        <v>155</v>
      </c>
      <c r="G132" t="s">
        <v>156</v>
      </c>
      <c r="H132" t="s">
        <v>155</v>
      </c>
    </row>
    <row r="133" spans="1:8" ht="14.25" customHeight="1" x14ac:dyDescent="0.35">
      <c r="A133" t="s">
        <v>397</v>
      </c>
      <c r="B133" s="32">
        <v>306.38</v>
      </c>
      <c r="C133" t="s">
        <v>128</v>
      </c>
      <c r="D133" t="s">
        <v>412</v>
      </c>
      <c r="E133" t="s">
        <v>378</v>
      </c>
      <c r="F133" t="s">
        <v>152</v>
      </c>
      <c r="G133" t="s">
        <v>152</v>
      </c>
      <c r="H133" t="s">
        <v>152</v>
      </c>
    </row>
    <row r="134" spans="1:8" ht="14.25" customHeight="1" x14ac:dyDescent="0.35">
      <c r="A134" t="s">
        <v>397</v>
      </c>
      <c r="B134" s="32">
        <v>55.5</v>
      </c>
      <c r="C134" t="s">
        <v>128</v>
      </c>
      <c r="D134" t="s">
        <v>413</v>
      </c>
      <c r="E134" t="s">
        <v>378</v>
      </c>
      <c r="F134" t="s">
        <v>161</v>
      </c>
      <c r="G134" t="s">
        <v>326</v>
      </c>
      <c r="H134" t="s">
        <v>163</v>
      </c>
    </row>
    <row r="135" spans="1:8" ht="14.25" customHeight="1" x14ac:dyDescent="0.35">
      <c r="A135" t="s">
        <v>415</v>
      </c>
      <c r="B135" s="32">
        <v>42</v>
      </c>
      <c r="C135" t="s">
        <v>128</v>
      </c>
      <c r="D135" t="s">
        <v>175</v>
      </c>
      <c r="E135" t="s">
        <v>378</v>
      </c>
      <c r="F135" t="s">
        <v>74</v>
      </c>
      <c r="G135" t="s">
        <v>176</v>
      </c>
      <c r="H135" t="s">
        <v>73</v>
      </c>
    </row>
    <row r="136" spans="1:8" ht="14.25" customHeight="1" x14ac:dyDescent="0.35">
      <c r="A136" t="s">
        <v>416</v>
      </c>
      <c r="B136" s="32">
        <v>26.71</v>
      </c>
      <c r="C136" t="s">
        <v>216</v>
      </c>
      <c r="D136" t="s">
        <v>217</v>
      </c>
      <c r="E136" t="s">
        <v>416</v>
      </c>
      <c r="F136" t="s">
        <v>417</v>
      </c>
      <c r="G136" t="s">
        <v>122</v>
      </c>
      <c r="H136" t="s">
        <v>417</v>
      </c>
    </row>
    <row r="137" spans="1:8" ht="14.25" customHeight="1" x14ac:dyDescent="0.35">
      <c r="A137" t="s">
        <v>416</v>
      </c>
      <c r="B137" s="32">
        <v>380.32</v>
      </c>
      <c r="C137" t="s">
        <v>294</v>
      </c>
      <c r="D137" t="s">
        <v>295</v>
      </c>
      <c r="E137" t="s">
        <v>416</v>
      </c>
      <c r="F137" t="s">
        <v>296</v>
      </c>
      <c r="G137" t="s">
        <v>71</v>
      </c>
      <c r="H137" t="s">
        <v>290</v>
      </c>
    </row>
    <row r="138" spans="1:8" ht="14.25" customHeight="1" x14ac:dyDescent="0.35">
      <c r="A138" t="s">
        <v>419</v>
      </c>
      <c r="B138" s="32">
        <v>25</v>
      </c>
      <c r="C138" t="s">
        <v>128</v>
      </c>
      <c r="D138" t="s">
        <v>420</v>
      </c>
      <c r="E138" t="s">
        <v>416</v>
      </c>
      <c r="F138" t="s">
        <v>76</v>
      </c>
      <c r="G138" t="s">
        <v>143</v>
      </c>
      <c r="H138" t="s">
        <v>421</v>
      </c>
    </row>
    <row r="139" spans="1:8" ht="14.25" customHeight="1" x14ac:dyDescent="0.35">
      <c r="A139" t="s">
        <v>423</v>
      </c>
      <c r="B139" s="32">
        <v>150</v>
      </c>
      <c r="C139" t="s">
        <v>128</v>
      </c>
      <c r="D139" t="s">
        <v>370</v>
      </c>
      <c r="E139" t="s">
        <v>416</v>
      </c>
      <c r="F139" t="s">
        <v>371</v>
      </c>
      <c r="G139" t="s">
        <v>203</v>
      </c>
      <c r="H139" t="s">
        <v>424</v>
      </c>
    </row>
    <row r="140" spans="1:8" ht="14.25" customHeight="1" x14ac:dyDescent="0.35">
      <c r="A140" t="s">
        <v>425</v>
      </c>
      <c r="B140" s="32">
        <v>1500</v>
      </c>
      <c r="C140" t="s">
        <v>128</v>
      </c>
      <c r="D140" t="s">
        <v>426</v>
      </c>
      <c r="E140" t="s">
        <v>416</v>
      </c>
      <c r="F140" t="s">
        <v>209</v>
      </c>
      <c r="G140" t="s">
        <v>203</v>
      </c>
      <c r="H140" t="s">
        <v>290</v>
      </c>
    </row>
    <row r="141" spans="1:8" ht="14.25" customHeight="1" x14ac:dyDescent="0.35">
      <c r="A141" t="s">
        <v>425</v>
      </c>
      <c r="B141" s="32">
        <v>75.510000000000005</v>
      </c>
      <c r="C141" t="s">
        <v>128</v>
      </c>
      <c r="D141" t="s">
        <v>428</v>
      </c>
      <c r="E141" t="s">
        <v>416</v>
      </c>
      <c r="F141" t="s">
        <v>132</v>
      </c>
      <c r="G141" t="s">
        <v>133</v>
      </c>
      <c r="H141" t="s">
        <v>429</v>
      </c>
    </row>
    <row r="142" spans="1:8" ht="14.25" customHeight="1" x14ac:dyDescent="0.35">
      <c r="A142" t="s">
        <v>430</v>
      </c>
      <c r="B142" s="32">
        <v>106.42</v>
      </c>
      <c r="C142" t="s">
        <v>431</v>
      </c>
      <c r="D142" t="s">
        <v>432</v>
      </c>
      <c r="E142" t="s">
        <v>416</v>
      </c>
      <c r="F142" t="s">
        <v>183</v>
      </c>
      <c r="G142" t="s">
        <v>137</v>
      </c>
      <c r="H142" t="s">
        <v>120</v>
      </c>
    </row>
    <row r="143" spans="1:8" ht="14.25" customHeight="1" x14ac:dyDescent="0.35">
      <c r="A143" t="s">
        <v>433</v>
      </c>
      <c r="B143" s="32">
        <v>200</v>
      </c>
      <c r="C143" t="s">
        <v>128</v>
      </c>
      <c r="D143" t="s">
        <v>141</v>
      </c>
      <c r="E143" t="s">
        <v>416</v>
      </c>
      <c r="F143" t="s">
        <v>142</v>
      </c>
      <c r="G143" t="s">
        <v>143</v>
      </c>
      <c r="H143" t="s">
        <v>258</v>
      </c>
    </row>
    <row r="144" spans="1:8" ht="14.25" customHeight="1" x14ac:dyDescent="0.35">
      <c r="A144" t="s">
        <v>435</v>
      </c>
      <c r="B144" s="32">
        <v>14</v>
      </c>
      <c r="C144" t="s">
        <v>128</v>
      </c>
      <c r="D144" t="s">
        <v>170</v>
      </c>
      <c r="E144" t="s">
        <v>416</v>
      </c>
      <c r="F144" t="s">
        <v>171</v>
      </c>
      <c r="G144" t="s">
        <v>77</v>
      </c>
      <c r="H144" t="s">
        <v>171</v>
      </c>
    </row>
    <row r="145" spans="1:8" ht="14.25" customHeight="1" x14ac:dyDescent="0.35">
      <c r="A145" t="s">
        <v>435</v>
      </c>
      <c r="B145" s="32">
        <v>13.14</v>
      </c>
      <c r="C145" t="s">
        <v>128</v>
      </c>
      <c r="D145" t="s">
        <v>436</v>
      </c>
      <c r="E145" t="s">
        <v>416</v>
      </c>
      <c r="F145" t="s">
        <v>161</v>
      </c>
      <c r="G145" t="s">
        <v>365</v>
      </c>
      <c r="H145" t="s">
        <v>437</v>
      </c>
    </row>
    <row r="146" spans="1:8" ht="14.25" customHeight="1" x14ac:dyDescent="0.35">
      <c r="A146" t="s">
        <v>435</v>
      </c>
      <c r="B146" s="32">
        <v>156.88</v>
      </c>
      <c r="C146" t="s">
        <v>128</v>
      </c>
      <c r="D146" t="s">
        <v>439</v>
      </c>
      <c r="E146" t="s">
        <v>416</v>
      </c>
      <c r="F146" t="s">
        <v>155</v>
      </c>
      <c r="G146" t="s">
        <v>326</v>
      </c>
      <c r="H146" t="s">
        <v>153</v>
      </c>
    </row>
    <row r="147" spans="1:8" ht="14.25" customHeight="1" x14ac:dyDescent="0.35">
      <c r="A147" t="s">
        <v>435</v>
      </c>
      <c r="B147" s="32">
        <v>61.53</v>
      </c>
      <c r="C147" t="s">
        <v>128</v>
      </c>
      <c r="D147" t="s">
        <v>440</v>
      </c>
      <c r="E147" t="s">
        <v>416</v>
      </c>
      <c r="F147" t="s">
        <v>161</v>
      </c>
      <c r="G147" t="s">
        <v>326</v>
      </c>
      <c r="H147" t="s">
        <v>163</v>
      </c>
    </row>
    <row r="148" spans="1:8" ht="14.25" customHeight="1" x14ac:dyDescent="0.35">
      <c r="A148" t="s">
        <v>435</v>
      </c>
      <c r="B148" s="32">
        <v>196.2</v>
      </c>
      <c r="C148" t="s">
        <v>128</v>
      </c>
      <c r="D148" t="s">
        <v>154</v>
      </c>
      <c r="E148" t="s">
        <v>416</v>
      </c>
      <c r="F148" t="s">
        <v>155</v>
      </c>
      <c r="G148" t="s">
        <v>156</v>
      </c>
      <c r="H148" t="s">
        <v>153</v>
      </c>
    </row>
    <row r="149" spans="1:8" ht="14.25" customHeight="1" x14ac:dyDescent="0.35">
      <c r="A149" t="s">
        <v>435</v>
      </c>
      <c r="B149" s="32">
        <v>607.44000000000005</v>
      </c>
      <c r="C149" t="s">
        <v>128</v>
      </c>
      <c r="D149" t="s">
        <v>444</v>
      </c>
      <c r="E149" t="s">
        <v>416</v>
      </c>
      <c r="F149" t="s">
        <v>155</v>
      </c>
      <c r="G149" t="s">
        <v>365</v>
      </c>
      <c r="H149" t="s">
        <v>153</v>
      </c>
    </row>
    <row r="150" spans="1:8" ht="14.25" customHeight="1" x14ac:dyDescent="0.35">
      <c r="A150" t="s">
        <v>445</v>
      </c>
      <c r="B150" s="32">
        <v>2449.35</v>
      </c>
      <c r="C150" t="s">
        <v>446</v>
      </c>
      <c r="D150" t="s">
        <v>447</v>
      </c>
      <c r="E150" t="s">
        <v>416</v>
      </c>
      <c r="F150" t="s">
        <v>200</v>
      </c>
      <c r="G150" t="s">
        <v>442</v>
      </c>
      <c r="H150" t="s">
        <v>443</v>
      </c>
    </row>
    <row r="151" spans="1:8" ht="14.25" customHeight="1" x14ac:dyDescent="0.35">
      <c r="A151" t="s">
        <v>448</v>
      </c>
      <c r="B151" s="32">
        <v>229.25</v>
      </c>
      <c r="C151" t="s">
        <v>128</v>
      </c>
      <c r="D151" t="s">
        <v>449</v>
      </c>
      <c r="E151" t="s">
        <v>416</v>
      </c>
      <c r="F151" t="s">
        <v>152</v>
      </c>
      <c r="G151" t="s">
        <v>152</v>
      </c>
      <c r="H151" t="s">
        <v>153</v>
      </c>
    </row>
    <row r="152" spans="1:8" ht="14.25" customHeight="1" x14ac:dyDescent="0.35">
      <c r="A152" t="s">
        <v>450</v>
      </c>
      <c r="B152" s="32">
        <v>35</v>
      </c>
      <c r="C152" t="s">
        <v>174</v>
      </c>
      <c r="D152" t="s">
        <v>175</v>
      </c>
      <c r="E152" t="s">
        <v>416</v>
      </c>
      <c r="F152" t="s">
        <v>74</v>
      </c>
      <c r="G152" t="s">
        <v>176</v>
      </c>
      <c r="H152" t="s">
        <v>177</v>
      </c>
    </row>
    <row r="153" spans="1:8" ht="14.25" customHeight="1" x14ac:dyDescent="0.35">
      <c r="A153" t="s">
        <v>452</v>
      </c>
      <c r="B153" s="32">
        <v>26.71</v>
      </c>
      <c r="C153" t="s">
        <v>216</v>
      </c>
      <c r="D153" t="s">
        <v>217</v>
      </c>
      <c r="E153" t="s">
        <v>453</v>
      </c>
      <c r="F153" t="s">
        <v>121</v>
      </c>
      <c r="G153" t="s">
        <v>122</v>
      </c>
      <c r="H153" t="s">
        <v>124</v>
      </c>
    </row>
    <row r="154" spans="1:8" ht="14.25" customHeight="1" x14ac:dyDescent="0.35">
      <c r="A154" t="s">
        <v>455</v>
      </c>
      <c r="B154" s="32">
        <v>380.32</v>
      </c>
      <c r="C154" t="s">
        <v>294</v>
      </c>
      <c r="D154" t="s">
        <v>295</v>
      </c>
      <c r="E154" t="s">
        <v>453</v>
      </c>
      <c r="F154" t="s">
        <v>296</v>
      </c>
      <c r="G154" t="s">
        <v>71</v>
      </c>
      <c r="H154" t="s">
        <v>290</v>
      </c>
    </row>
    <row r="155" spans="1:8" ht="14.25" customHeight="1" x14ac:dyDescent="0.35">
      <c r="A155" t="s">
        <v>457</v>
      </c>
      <c r="B155" s="32">
        <v>25</v>
      </c>
      <c r="C155" t="s">
        <v>128</v>
      </c>
      <c r="D155" t="s">
        <v>420</v>
      </c>
      <c r="E155" t="s">
        <v>453</v>
      </c>
      <c r="F155" t="s">
        <v>76</v>
      </c>
      <c r="G155" t="s">
        <v>129</v>
      </c>
      <c r="H155" t="s">
        <v>76</v>
      </c>
    </row>
    <row r="156" spans="1:8" ht="14.25" customHeight="1" x14ac:dyDescent="0.35">
      <c r="A156" t="s">
        <v>459</v>
      </c>
      <c r="B156" s="32">
        <v>47</v>
      </c>
      <c r="C156" t="s">
        <v>128</v>
      </c>
      <c r="D156" t="s">
        <v>460</v>
      </c>
      <c r="E156" t="s">
        <v>453</v>
      </c>
      <c r="F156" t="s">
        <v>461</v>
      </c>
      <c r="G156" t="s">
        <v>462</v>
      </c>
      <c r="H156" t="s">
        <v>461</v>
      </c>
    </row>
    <row r="157" spans="1:8" ht="14.25" customHeight="1" x14ac:dyDescent="0.35">
      <c r="A157" t="s">
        <v>464</v>
      </c>
      <c r="B157" s="32">
        <v>97.17</v>
      </c>
      <c r="C157" t="s">
        <v>465</v>
      </c>
      <c r="D157" t="s">
        <v>466</v>
      </c>
      <c r="E157" t="s">
        <v>453</v>
      </c>
      <c r="F157" t="s">
        <v>183</v>
      </c>
      <c r="G157" t="s">
        <v>137</v>
      </c>
      <c r="H157" t="s">
        <v>336</v>
      </c>
    </row>
    <row r="158" spans="1:8" ht="14.25" customHeight="1" x14ac:dyDescent="0.35">
      <c r="A158" t="s">
        <v>467</v>
      </c>
      <c r="B158" s="32">
        <v>209.02</v>
      </c>
      <c r="C158" t="s">
        <v>128</v>
      </c>
      <c r="D158" t="s">
        <v>468</v>
      </c>
      <c r="E158" t="s">
        <v>453</v>
      </c>
      <c r="F158" t="s">
        <v>152</v>
      </c>
      <c r="G158" t="s">
        <v>152</v>
      </c>
      <c r="H158" t="s">
        <v>153</v>
      </c>
    </row>
    <row r="159" spans="1:8" ht="14.25" customHeight="1" x14ac:dyDescent="0.35">
      <c r="A159" t="s">
        <v>467</v>
      </c>
      <c r="B159" s="32">
        <v>14</v>
      </c>
      <c r="C159" t="s">
        <v>128</v>
      </c>
      <c r="D159" t="s">
        <v>170</v>
      </c>
      <c r="E159" t="s">
        <v>453</v>
      </c>
      <c r="F159" t="s">
        <v>171</v>
      </c>
      <c r="G159" t="s">
        <v>77</v>
      </c>
      <c r="H159" t="s">
        <v>171</v>
      </c>
    </row>
    <row r="160" spans="1:8" ht="14.25" customHeight="1" x14ac:dyDescent="0.35">
      <c r="A160" t="s">
        <v>467</v>
      </c>
      <c r="B160" s="32">
        <v>200</v>
      </c>
      <c r="C160" t="s">
        <v>128</v>
      </c>
      <c r="D160" t="s">
        <v>141</v>
      </c>
      <c r="E160" t="s">
        <v>453</v>
      </c>
      <c r="F160" t="s">
        <v>309</v>
      </c>
      <c r="G160" t="s">
        <v>471</v>
      </c>
      <c r="H160" t="s">
        <v>309</v>
      </c>
    </row>
    <row r="161" spans="1:8" ht="14.25" customHeight="1" x14ac:dyDescent="0.35">
      <c r="A161" t="s">
        <v>467</v>
      </c>
      <c r="B161" s="32">
        <v>994.72</v>
      </c>
      <c r="C161" t="s">
        <v>473</v>
      </c>
      <c r="D161" t="s">
        <v>474</v>
      </c>
      <c r="E161" t="s">
        <v>453</v>
      </c>
      <c r="F161" t="s">
        <v>475</v>
      </c>
      <c r="G161" t="s">
        <v>70</v>
      </c>
      <c r="H161" t="s">
        <v>476</v>
      </c>
    </row>
    <row r="162" spans="1:8" ht="14.25" customHeight="1" x14ac:dyDescent="0.35">
      <c r="A162" t="s">
        <v>467</v>
      </c>
      <c r="B162" s="32">
        <v>178.86</v>
      </c>
      <c r="C162" t="s">
        <v>128</v>
      </c>
      <c r="D162" t="s">
        <v>478</v>
      </c>
      <c r="E162" t="s">
        <v>453</v>
      </c>
      <c r="F162" t="s">
        <v>155</v>
      </c>
      <c r="G162" t="s">
        <v>72</v>
      </c>
      <c r="H162" t="s">
        <v>153</v>
      </c>
    </row>
    <row r="163" spans="1:8" ht="14.25" customHeight="1" x14ac:dyDescent="0.35">
      <c r="A163" t="s">
        <v>480</v>
      </c>
      <c r="B163" s="32">
        <v>200</v>
      </c>
      <c r="C163" t="s">
        <v>128</v>
      </c>
      <c r="D163" t="s">
        <v>141</v>
      </c>
      <c r="E163" t="s">
        <v>453</v>
      </c>
      <c r="F163" t="s">
        <v>142</v>
      </c>
      <c r="G163" t="s">
        <v>143</v>
      </c>
      <c r="H163" t="s">
        <v>258</v>
      </c>
    </row>
    <row r="164" spans="1:8" ht="14.25" customHeight="1" x14ac:dyDescent="0.35">
      <c r="A164" t="s">
        <v>480</v>
      </c>
      <c r="B164" s="32">
        <v>85.24</v>
      </c>
      <c r="C164" t="s">
        <v>128</v>
      </c>
      <c r="D164" t="s">
        <v>482</v>
      </c>
      <c r="E164" t="s">
        <v>453</v>
      </c>
      <c r="F164" t="s">
        <v>161</v>
      </c>
      <c r="G164" t="s">
        <v>326</v>
      </c>
      <c r="H164" t="s">
        <v>163</v>
      </c>
    </row>
    <row r="165" spans="1:8" ht="14.25" customHeight="1" x14ac:dyDescent="0.35">
      <c r="A165" t="s">
        <v>480</v>
      </c>
      <c r="B165" s="32">
        <v>96.18</v>
      </c>
      <c r="C165" t="s">
        <v>128</v>
      </c>
      <c r="D165" t="s">
        <v>484</v>
      </c>
      <c r="E165" t="s">
        <v>453</v>
      </c>
      <c r="F165" t="s">
        <v>155</v>
      </c>
      <c r="G165" t="s">
        <v>326</v>
      </c>
      <c r="H165" t="s">
        <v>153</v>
      </c>
    </row>
    <row r="166" spans="1:8" ht="14.25" customHeight="1" x14ac:dyDescent="0.35">
      <c r="A166" t="s">
        <v>480</v>
      </c>
      <c r="B166" s="32">
        <v>196.2</v>
      </c>
      <c r="C166" t="s">
        <v>128</v>
      </c>
      <c r="D166" t="s">
        <v>154</v>
      </c>
      <c r="E166" t="s">
        <v>453</v>
      </c>
      <c r="F166" t="s">
        <v>155</v>
      </c>
      <c r="G166" t="s">
        <v>156</v>
      </c>
      <c r="H166" t="s">
        <v>153</v>
      </c>
    </row>
    <row r="167" spans="1:8" ht="14.25" customHeight="1" x14ac:dyDescent="0.35">
      <c r="A167" t="s">
        <v>480</v>
      </c>
      <c r="B167" s="32">
        <v>209.02</v>
      </c>
      <c r="C167" t="s">
        <v>128</v>
      </c>
      <c r="D167" t="s">
        <v>468</v>
      </c>
      <c r="E167" t="s">
        <v>453</v>
      </c>
      <c r="F167" t="s">
        <v>155</v>
      </c>
      <c r="G167" t="s">
        <v>152</v>
      </c>
      <c r="H167" t="s">
        <v>153</v>
      </c>
    </row>
    <row r="168" spans="1:8" ht="14.25" customHeight="1" x14ac:dyDescent="0.35">
      <c r="A168" t="s">
        <v>480</v>
      </c>
      <c r="B168" s="32">
        <v>595.4</v>
      </c>
      <c r="C168" t="s">
        <v>128</v>
      </c>
      <c r="D168" t="s">
        <v>487</v>
      </c>
      <c r="E168" t="s">
        <v>453</v>
      </c>
      <c r="F168" t="s">
        <v>155</v>
      </c>
      <c r="G168" t="s">
        <v>365</v>
      </c>
      <c r="H168" t="s">
        <v>153</v>
      </c>
    </row>
    <row r="169" spans="1:8" ht="14.25" customHeight="1" x14ac:dyDescent="0.35">
      <c r="A169" t="s">
        <v>489</v>
      </c>
      <c r="B169" s="32">
        <v>50</v>
      </c>
      <c r="C169" t="s">
        <v>128</v>
      </c>
      <c r="D169" t="s">
        <v>490</v>
      </c>
      <c r="E169" t="s">
        <v>453</v>
      </c>
      <c r="F169" t="s">
        <v>371</v>
      </c>
      <c r="G169" t="s">
        <v>491</v>
      </c>
      <c r="H169" t="s">
        <v>492</v>
      </c>
    </row>
    <row r="170" spans="1:8" ht="14.25" customHeight="1" x14ac:dyDescent="0.35">
      <c r="A170" t="s">
        <v>489</v>
      </c>
      <c r="B170" s="32">
        <v>450</v>
      </c>
      <c r="C170" t="s">
        <v>128</v>
      </c>
      <c r="D170" t="s">
        <v>494</v>
      </c>
      <c r="E170" t="s">
        <v>453</v>
      </c>
      <c r="F170" t="s">
        <v>371</v>
      </c>
      <c r="G170" t="s">
        <v>203</v>
      </c>
      <c r="H170" t="s">
        <v>492</v>
      </c>
    </row>
    <row r="171" spans="1:8" ht="14.25" customHeight="1" x14ac:dyDescent="0.35">
      <c r="A171" t="s">
        <v>496</v>
      </c>
      <c r="B171" s="32">
        <v>42</v>
      </c>
      <c r="C171" t="s">
        <v>128</v>
      </c>
      <c r="D171" t="s">
        <v>175</v>
      </c>
      <c r="E171" t="s">
        <v>453</v>
      </c>
      <c r="F171" t="s">
        <v>74</v>
      </c>
      <c r="G171" t="s">
        <v>176</v>
      </c>
      <c r="H171" t="s">
        <v>120</v>
      </c>
    </row>
    <row r="172" spans="1:8" ht="14.25" customHeight="1" x14ac:dyDescent="0.35">
      <c r="A172" t="s">
        <v>498</v>
      </c>
      <c r="B172" s="32">
        <v>32.79</v>
      </c>
      <c r="C172" t="s">
        <v>499</v>
      </c>
      <c r="D172" t="s">
        <v>500</v>
      </c>
      <c r="E172" t="s">
        <v>498</v>
      </c>
      <c r="F172" t="s">
        <v>121</v>
      </c>
      <c r="G172" t="s">
        <v>122</v>
      </c>
      <c r="H172" t="s">
        <v>124</v>
      </c>
    </row>
    <row r="173" spans="1:8" ht="14.25" customHeight="1" x14ac:dyDescent="0.35">
      <c r="A173" t="s">
        <v>502</v>
      </c>
      <c r="B173" s="32">
        <v>380.32</v>
      </c>
      <c r="C173" t="s">
        <v>294</v>
      </c>
      <c r="D173" t="s">
        <v>295</v>
      </c>
      <c r="E173" t="s">
        <v>498</v>
      </c>
      <c r="F173" t="s">
        <v>296</v>
      </c>
      <c r="G173" t="s">
        <v>71</v>
      </c>
      <c r="H173" t="s">
        <v>503</v>
      </c>
    </row>
    <row r="174" spans="1:8" ht="14.25" customHeight="1" x14ac:dyDescent="0.35">
      <c r="A174" t="s">
        <v>505</v>
      </c>
      <c r="B174" s="32">
        <v>25</v>
      </c>
      <c r="C174" t="s">
        <v>128</v>
      </c>
      <c r="D174" t="s">
        <v>420</v>
      </c>
      <c r="E174" t="s">
        <v>498</v>
      </c>
      <c r="F174" t="s">
        <v>76</v>
      </c>
      <c r="G174" t="s">
        <v>143</v>
      </c>
      <c r="H174" t="s">
        <v>506</v>
      </c>
    </row>
    <row r="175" spans="1:8" ht="14.25" customHeight="1" x14ac:dyDescent="0.35">
      <c r="A175" t="s">
        <v>508</v>
      </c>
      <c r="B175" s="32">
        <v>242.56</v>
      </c>
      <c r="C175" t="s">
        <v>509</v>
      </c>
      <c r="D175" t="s">
        <v>510</v>
      </c>
      <c r="E175" t="s">
        <v>498</v>
      </c>
      <c r="F175" t="s">
        <v>183</v>
      </c>
      <c r="G175" t="s">
        <v>137</v>
      </c>
      <c r="H175" t="s">
        <v>120</v>
      </c>
    </row>
    <row r="176" spans="1:8" ht="14.25" customHeight="1" x14ac:dyDescent="0.35">
      <c r="A176" t="s">
        <v>512</v>
      </c>
      <c r="B176" s="32">
        <v>200</v>
      </c>
      <c r="C176" t="s">
        <v>128</v>
      </c>
      <c r="D176" t="s">
        <v>141</v>
      </c>
      <c r="E176" t="s">
        <v>498</v>
      </c>
      <c r="F176" t="s">
        <v>513</v>
      </c>
      <c r="G176" t="s">
        <v>143</v>
      </c>
      <c r="H176" t="s">
        <v>120</v>
      </c>
    </row>
    <row r="177" spans="1:8" ht="14.25" customHeight="1" x14ac:dyDescent="0.35">
      <c r="A177" t="s">
        <v>515</v>
      </c>
      <c r="B177" s="32">
        <v>70.8</v>
      </c>
      <c r="C177" t="s">
        <v>128</v>
      </c>
      <c r="D177" t="s">
        <v>516</v>
      </c>
      <c r="E177" t="s">
        <v>498</v>
      </c>
      <c r="F177" t="s">
        <v>74</v>
      </c>
      <c r="G177" t="s">
        <v>176</v>
      </c>
      <c r="H177" t="s">
        <v>177</v>
      </c>
    </row>
    <row r="178" spans="1:8" ht="14.25" customHeight="1" x14ac:dyDescent="0.35">
      <c r="A178" t="s">
        <v>518</v>
      </c>
      <c r="B178" s="32">
        <v>26.46</v>
      </c>
      <c r="C178" t="s">
        <v>128</v>
      </c>
      <c r="D178" t="s">
        <v>519</v>
      </c>
      <c r="E178" t="s">
        <v>498</v>
      </c>
      <c r="F178" t="s">
        <v>161</v>
      </c>
      <c r="G178" t="s">
        <v>520</v>
      </c>
      <c r="H178" t="s">
        <v>120</v>
      </c>
    </row>
    <row r="179" spans="1:8" ht="14.25" customHeight="1" x14ac:dyDescent="0.35">
      <c r="A179" t="s">
        <v>518</v>
      </c>
      <c r="B179" s="32">
        <v>72.2</v>
      </c>
      <c r="C179" t="s">
        <v>128</v>
      </c>
      <c r="D179" t="s">
        <v>522</v>
      </c>
      <c r="E179" t="s">
        <v>498</v>
      </c>
      <c r="F179" t="s">
        <v>161</v>
      </c>
      <c r="G179" t="s">
        <v>523</v>
      </c>
      <c r="H179" t="s">
        <v>524</v>
      </c>
    </row>
    <row r="180" spans="1:8" ht="14.25" customHeight="1" x14ac:dyDescent="0.35">
      <c r="A180" t="s">
        <v>518</v>
      </c>
      <c r="B180" s="32">
        <v>41.09</v>
      </c>
      <c r="C180" t="s">
        <v>128</v>
      </c>
      <c r="D180" t="s">
        <v>526</v>
      </c>
      <c r="E180" t="s">
        <v>498</v>
      </c>
      <c r="F180" t="s">
        <v>161</v>
      </c>
      <c r="G180" t="s">
        <v>213</v>
      </c>
      <c r="H180" t="s">
        <v>163</v>
      </c>
    </row>
    <row r="181" spans="1:8" ht="14.25" customHeight="1" x14ac:dyDescent="0.35">
      <c r="A181" t="s">
        <v>518</v>
      </c>
      <c r="B181" s="32">
        <v>32.99</v>
      </c>
      <c r="C181" t="s">
        <v>128</v>
      </c>
      <c r="D181" t="s">
        <v>528</v>
      </c>
      <c r="E181" t="s">
        <v>498</v>
      </c>
      <c r="F181" t="s">
        <v>161</v>
      </c>
      <c r="G181" t="s">
        <v>326</v>
      </c>
      <c r="H181" t="s">
        <v>120</v>
      </c>
    </row>
    <row r="182" spans="1:8" ht="14.25" customHeight="1" x14ac:dyDescent="0.35">
      <c r="A182" t="s">
        <v>518</v>
      </c>
      <c r="B182" s="32">
        <v>35</v>
      </c>
      <c r="C182" t="s">
        <v>128</v>
      </c>
      <c r="D182" t="s">
        <v>173</v>
      </c>
      <c r="E182" t="s">
        <v>498</v>
      </c>
      <c r="F182" t="s">
        <v>72</v>
      </c>
      <c r="G182" t="s">
        <v>72</v>
      </c>
      <c r="H182" t="s">
        <v>530</v>
      </c>
    </row>
    <row r="183" spans="1:8" ht="14.25" customHeight="1" x14ac:dyDescent="0.35">
      <c r="A183" t="s">
        <v>518</v>
      </c>
      <c r="B183" s="32">
        <v>198</v>
      </c>
      <c r="C183" t="s">
        <v>128</v>
      </c>
      <c r="D183" t="s">
        <v>531</v>
      </c>
      <c r="E183" t="s">
        <v>498</v>
      </c>
      <c r="F183" t="s">
        <v>155</v>
      </c>
      <c r="G183" t="s">
        <v>532</v>
      </c>
      <c r="H183" t="s">
        <v>153</v>
      </c>
    </row>
    <row r="184" spans="1:8" ht="14.25" customHeight="1" x14ac:dyDescent="0.35">
      <c r="A184" t="s">
        <v>518</v>
      </c>
      <c r="B184" s="32">
        <v>300</v>
      </c>
      <c r="C184" t="s">
        <v>128</v>
      </c>
      <c r="D184" t="s">
        <v>534</v>
      </c>
      <c r="E184" t="s">
        <v>498</v>
      </c>
      <c r="F184" t="s">
        <v>224</v>
      </c>
      <c r="G184" t="s">
        <v>535</v>
      </c>
      <c r="H184" t="s">
        <v>536</v>
      </c>
    </row>
    <row r="185" spans="1:8" ht="14.25" customHeight="1" x14ac:dyDescent="0.35">
      <c r="A185" t="s">
        <v>518</v>
      </c>
      <c r="B185" s="32">
        <v>310.52999999999997</v>
      </c>
      <c r="C185" t="s">
        <v>128</v>
      </c>
      <c r="D185" t="s">
        <v>538</v>
      </c>
      <c r="E185" t="s">
        <v>498</v>
      </c>
      <c r="F185" t="s">
        <v>155</v>
      </c>
      <c r="G185" t="s">
        <v>326</v>
      </c>
      <c r="H185" t="s">
        <v>153</v>
      </c>
    </row>
    <row r="186" spans="1:8" ht="14.25" customHeight="1" x14ac:dyDescent="0.35">
      <c r="A186" t="s">
        <v>518</v>
      </c>
      <c r="B186" s="32">
        <v>497.02</v>
      </c>
      <c r="C186" t="s">
        <v>128</v>
      </c>
      <c r="D186" t="s">
        <v>540</v>
      </c>
      <c r="E186" t="s">
        <v>498</v>
      </c>
      <c r="F186" t="s">
        <v>155</v>
      </c>
      <c r="G186" t="s">
        <v>156</v>
      </c>
      <c r="H186" t="s">
        <v>153</v>
      </c>
    </row>
    <row r="187" spans="1:8" ht="14.25" customHeight="1" x14ac:dyDescent="0.35">
      <c r="A187" t="s">
        <v>518</v>
      </c>
      <c r="B187" s="32">
        <v>501</v>
      </c>
      <c r="C187" t="s">
        <v>128</v>
      </c>
      <c r="D187" t="s">
        <v>541</v>
      </c>
      <c r="E187" t="s">
        <v>498</v>
      </c>
      <c r="F187" t="s">
        <v>155</v>
      </c>
      <c r="G187" t="s">
        <v>365</v>
      </c>
      <c r="H187" t="s">
        <v>120</v>
      </c>
    </row>
    <row r="188" spans="1:8" ht="14.25" customHeight="1" x14ac:dyDescent="0.35">
      <c r="A188" t="s">
        <v>518</v>
      </c>
      <c r="B188" s="32">
        <v>599.20000000000005</v>
      </c>
      <c r="C188" t="s">
        <v>128</v>
      </c>
      <c r="D188" t="s">
        <v>543</v>
      </c>
      <c r="E188" t="s">
        <v>498</v>
      </c>
      <c r="F188" t="s">
        <v>152</v>
      </c>
      <c r="G188" t="s">
        <v>152</v>
      </c>
      <c r="H188" t="s">
        <v>120</v>
      </c>
    </row>
    <row r="189" spans="1:8" ht="14.25" customHeight="1" x14ac:dyDescent="0.35">
      <c r="A189" t="s">
        <v>518</v>
      </c>
      <c r="B189" s="32">
        <v>1087</v>
      </c>
      <c r="C189" t="s">
        <v>128</v>
      </c>
      <c r="D189" t="s">
        <v>545</v>
      </c>
      <c r="E189" t="s">
        <v>498</v>
      </c>
      <c r="F189" t="s">
        <v>155</v>
      </c>
      <c r="G189" t="s">
        <v>213</v>
      </c>
      <c r="H189" t="s">
        <v>120</v>
      </c>
    </row>
    <row r="190" spans="1:8" ht="14.25" customHeight="1" x14ac:dyDescent="0.35">
      <c r="A190" t="s">
        <v>518</v>
      </c>
      <c r="B190" s="32">
        <v>2449.35</v>
      </c>
      <c r="C190" t="s">
        <v>446</v>
      </c>
      <c r="D190" t="s">
        <v>447</v>
      </c>
      <c r="E190" t="s">
        <v>498</v>
      </c>
      <c r="F190" t="s">
        <v>200</v>
      </c>
      <c r="G190" t="s">
        <v>442</v>
      </c>
      <c r="H190" t="s">
        <v>547</v>
      </c>
    </row>
    <row r="191" spans="1:8" ht="14.25" customHeight="1" x14ac:dyDescent="0.35">
      <c r="A191" t="s">
        <v>518</v>
      </c>
      <c r="B191" s="32">
        <v>3128.33</v>
      </c>
      <c r="C191" t="s">
        <v>549</v>
      </c>
      <c r="D191" t="s">
        <v>550</v>
      </c>
      <c r="E191" t="s">
        <v>498</v>
      </c>
      <c r="F191" t="s">
        <v>224</v>
      </c>
      <c r="G191" t="s">
        <v>225</v>
      </c>
      <c r="H191" t="s">
        <v>226</v>
      </c>
    </row>
    <row r="192" spans="1:8" ht="14.25" customHeight="1" x14ac:dyDescent="0.35">
      <c r="A192" t="s">
        <v>551</v>
      </c>
      <c r="B192" s="32">
        <v>10000</v>
      </c>
      <c r="C192" t="s">
        <v>128</v>
      </c>
      <c r="D192" t="s">
        <v>552</v>
      </c>
      <c r="E192" t="s">
        <v>120</v>
      </c>
      <c r="F192" t="s">
        <v>513</v>
      </c>
      <c r="G192" t="s">
        <v>143</v>
      </c>
      <c r="H192" t="s">
        <v>554</v>
      </c>
    </row>
    <row r="193" spans="1:8" ht="14.25" customHeight="1" x14ac:dyDescent="0.35">
      <c r="A193" t="s">
        <v>556</v>
      </c>
      <c r="B193" s="32">
        <v>35</v>
      </c>
      <c r="C193" t="s">
        <v>174</v>
      </c>
      <c r="D193" t="s">
        <v>175</v>
      </c>
      <c r="E193" t="s">
        <v>498</v>
      </c>
      <c r="F193" t="s">
        <v>74</v>
      </c>
      <c r="G193" t="s">
        <v>176</v>
      </c>
      <c r="H193" t="s">
        <v>120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02CB8-4C93-46B0-990B-C157DAA22B07}">
  <dimension ref="A1:L58"/>
  <sheetViews>
    <sheetView topLeftCell="A47" workbookViewId="0">
      <selection activeCell="D67" sqref="D67"/>
    </sheetView>
  </sheetViews>
  <sheetFormatPr defaultRowHeight="15.5" x14ac:dyDescent="0.35"/>
  <cols>
    <col min="3" max="3" width="9" bestFit="1" customWidth="1"/>
    <col min="7" max="7" width="22.4140625" bestFit="1" customWidth="1"/>
  </cols>
  <sheetData>
    <row r="1" spans="1:12" x14ac:dyDescent="0.35">
      <c r="A1" s="34" t="s">
        <v>106</v>
      </c>
      <c r="B1" s="34" t="s">
        <v>69</v>
      </c>
      <c r="C1" s="34" t="s">
        <v>107</v>
      </c>
      <c r="D1" s="34" t="s">
        <v>108</v>
      </c>
      <c r="E1" s="34" t="s">
        <v>109</v>
      </c>
      <c r="F1" s="34" t="s">
        <v>110</v>
      </c>
      <c r="G1" s="34" t="s">
        <v>111</v>
      </c>
      <c r="H1" s="34" t="s">
        <v>558</v>
      </c>
      <c r="I1" s="34" t="s">
        <v>113</v>
      </c>
      <c r="J1" s="34" t="s">
        <v>114</v>
      </c>
      <c r="K1" s="34" t="s">
        <v>115</v>
      </c>
      <c r="L1" s="34" t="s">
        <v>116</v>
      </c>
    </row>
    <row r="2" spans="1:12" x14ac:dyDescent="0.35">
      <c r="A2" s="33" t="s">
        <v>403</v>
      </c>
      <c r="B2" s="33" t="s">
        <v>117</v>
      </c>
      <c r="C2" s="35">
        <v>2250</v>
      </c>
      <c r="D2" s="33" t="s">
        <v>128</v>
      </c>
      <c r="E2" s="33" t="s">
        <v>559</v>
      </c>
      <c r="F2" s="33" t="s">
        <v>120</v>
      </c>
      <c r="G2" s="33" t="s">
        <v>99</v>
      </c>
      <c r="H2" s="33" t="s">
        <v>560</v>
      </c>
      <c r="I2" s="33" t="s">
        <v>123</v>
      </c>
      <c r="J2" s="33" t="s">
        <v>561</v>
      </c>
      <c r="K2" s="33" t="s">
        <v>120</v>
      </c>
      <c r="L2" s="33" t="s">
        <v>125</v>
      </c>
    </row>
    <row r="3" spans="1:12" x14ac:dyDescent="0.35">
      <c r="A3" s="33" t="s">
        <v>408</v>
      </c>
      <c r="B3" s="33" t="s">
        <v>562</v>
      </c>
      <c r="C3" s="35">
        <v>3883.26</v>
      </c>
      <c r="D3" s="33" t="s">
        <v>128</v>
      </c>
      <c r="E3" s="33" t="s">
        <v>193</v>
      </c>
      <c r="F3" s="33" t="s">
        <v>120</v>
      </c>
      <c r="G3" s="33" t="s">
        <v>194</v>
      </c>
      <c r="H3" s="33" t="s">
        <v>563</v>
      </c>
      <c r="I3" s="33" t="s">
        <v>123</v>
      </c>
      <c r="J3" s="33" t="s">
        <v>196</v>
      </c>
      <c r="K3" s="33" t="s">
        <v>120</v>
      </c>
      <c r="L3" s="33" t="s">
        <v>564</v>
      </c>
    </row>
    <row r="4" spans="1:12" x14ac:dyDescent="0.35">
      <c r="A4" s="33" t="s">
        <v>414</v>
      </c>
      <c r="B4" s="33" t="s">
        <v>565</v>
      </c>
      <c r="C4" s="35">
        <v>90</v>
      </c>
      <c r="D4" s="33" t="s">
        <v>128</v>
      </c>
      <c r="E4" s="33" t="s">
        <v>566</v>
      </c>
      <c r="F4" s="33" t="s">
        <v>120</v>
      </c>
      <c r="G4" s="33" t="s">
        <v>84</v>
      </c>
      <c r="H4" s="33" t="s">
        <v>567</v>
      </c>
      <c r="I4" s="33" t="s">
        <v>123</v>
      </c>
      <c r="J4" s="33" t="s">
        <v>568</v>
      </c>
      <c r="K4" s="33" t="s">
        <v>120</v>
      </c>
      <c r="L4" s="33" t="s">
        <v>125</v>
      </c>
    </row>
    <row r="5" spans="1:12" x14ac:dyDescent="0.35">
      <c r="A5" s="33" t="s">
        <v>410</v>
      </c>
      <c r="B5" s="33" t="s">
        <v>565</v>
      </c>
      <c r="C5" s="35">
        <v>3557.99</v>
      </c>
      <c r="D5" s="33" t="s">
        <v>128</v>
      </c>
      <c r="E5" s="33" t="s">
        <v>569</v>
      </c>
      <c r="F5" s="33" t="s">
        <v>120</v>
      </c>
      <c r="G5" s="33" t="s">
        <v>99</v>
      </c>
      <c r="H5" s="33" t="s">
        <v>560</v>
      </c>
      <c r="I5" s="33" t="s">
        <v>123</v>
      </c>
      <c r="J5" s="33" t="s">
        <v>561</v>
      </c>
      <c r="K5" s="33" t="s">
        <v>120</v>
      </c>
      <c r="L5" s="33" t="s">
        <v>564</v>
      </c>
    </row>
    <row r="6" spans="1:12" x14ac:dyDescent="0.35">
      <c r="A6" s="33" t="s">
        <v>401</v>
      </c>
      <c r="B6" s="33" t="s">
        <v>570</v>
      </c>
      <c r="C6" s="35">
        <v>0</v>
      </c>
      <c r="D6" s="33" t="s">
        <v>128</v>
      </c>
      <c r="E6" s="33" t="s">
        <v>128</v>
      </c>
      <c r="F6" s="33" t="s">
        <v>120</v>
      </c>
      <c r="G6" s="33" t="s">
        <v>84</v>
      </c>
      <c r="H6" s="33" t="s">
        <v>571</v>
      </c>
      <c r="I6" s="33" t="s">
        <v>123</v>
      </c>
      <c r="J6" s="33" t="s">
        <v>84</v>
      </c>
      <c r="K6" s="33" t="s">
        <v>120</v>
      </c>
      <c r="L6" s="33" t="s">
        <v>564</v>
      </c>
    </row>
    <row r="7" spans="1:12" x14ac:dyDescent="0.35">
      <c r="A7" s="33" t="s">
        <v>405</v>
      </c>
      <c r="B7" s="33" t="s">
        <v>570</v>
      </c>
      <c r="C7" s="35">
        <v>160</v>
      </c>
      <c r="D7" s="33" t="s">
        <v>128</v>
      </c>
      <c r="E7" s="33" t="s">
        <v>390</v>
      </c>
      <c r="F7" s="33" t="s">
        <v>120</v>
      </c>
      <c r="G7" s="33" t="s">
        <v>83</v>
      </c>
      <c r="H7" s="33" t="s">
        <v>571</v>
      </c>
      <c r="I7" s="33" t="s">
        <v>123</v>
      </c>
      <c r="J7" s="33" t="s">
        <v>120</v>
      </c>
      <c r="K7" s="33" t="s">
        <v>120</v>
      </c>
      <c r="L7" s="33" t="s">
        <v>564</v>
      </c>
    </row>
    <row r="8" spans="1:12" x14ac:dyDescent="0.35">
      <c r="A8" s="33" t="s">
        <v>396</v>
      </c>
      <c r="B8" s="33" t="s">
        <v>218</v>
      </c>
      <c r="C8" s="35">
        <v>45</v>
      </c>
      <c r="D8" s="33" t="s">
        <v>128</v>
      </c>
      <c r="E8" s="33" t="s">
        <v>572</v>
      </c>
      <c r="F8" s="33" t="s">
        <v>120</v>
      </c>
      <c r="G8" s="33" t="s">
        <v>84</v>
      </c>
      <c r="H8" s="33" t="s">
        <v>573</v>
      </c>
      <c r="I8" s="33" t="s">
        <v>123</v>
      </c>
      <c r="J8" s="33" t="s">
        <v>84</v>
      </c>
      <c r="K8" s="33" t="s">
        <v>120</v>
      </c>
      <c r="L8" s="33" t="s">
        <v>125</v>
      </c>
    </row>
    <row r="9" spans="1:12" x14ac:dyDescent="0.35">
      <c r="A9" s="33" t="s">
        <v>389</v>
      </c>
      <c r="B9" s="33" t="s">
        <v>178</v>
      </c>
      <c r="C9" s="35">
        <v>500</v>
      </c>
      <c r="D9" s="33" t="s">
        <v>128</v>
      </c>
      <c r="E9" s="33" t="s">
        <v>166</v>
      </c>
      <c r="F9" s="33" t="s">
        <v>120</v>
      </c>
      <c r="G9" s="33" t="s">
        <v>96</v>
      </c>
      <c r="H9" s="33" t="s">
        <v>267</v>
      </c>
      <c r="I9" s="33" t="s">
        <v>123</v>
      </c>
      <c r="J9" s="33" t="s">
        <v>268</v>
      </c>
      <c r="K9" s="33" t="s">
        <v>120</v>
      </c>
      <c r="L9" s="33" t="s">
        <v>139</v>
      </c>
    </row>
    <row r="10" spans="1:12" x14ac:dyDescent="0.35">
      <c r="A10" s="33" t="s">
        <v>393</v>
      </c>
      <c r="B10" s="33" t="s">
        <v>575</v>
      </c>
      <c r="C10" s="35">
        <v>45</v>
      </c>
      <c r="D10" s="33" t="s">
        <v>128</v>
      </c>
      <c r="E10" s="33" t="s">
        <v>572</v>
      </c>
      <c r="F10" s="33" t="s">
        <v>120</v>
      </c>
      <c r="G10" s="33" t="s">
        <v>83</v>
      </c>
      <c r="H10" s="33" t="s">
        <v>576</v>
      </c>
      <c r="I10" s="33" t="s">
        <v>123</v>
      </c>
      <c r="J10" s="33" t="s">
        <v>577</v>
      </c>
      <c r="K10" s="33" t="s">
        <v>120</v>
      </c>
      <c r="L10" s="33" t="s">
        <v>139</v>
      </c>
    </row>
    <row r="11" spans="1:12" x14ac:dyDescent="0.35">
      <c r="A11" s="33" t="s">
        <v>385</v>
      </c>
      <c r="B11" s="33" t="s">
        <v>179</v>
      </c>
      <c r="C11" s="35">
        <v>3719.17</v>
      </c>
      <c r="D11" s="33" t="s">
        <v>128</v>
      </c>
      <c r="E11" s="33" t="s">
        <v>578</v>
      </c>
      <c r="F11" s="33" t="s">
        <v>120</v>
      </c>
      <c r="G11" s="33" t="s">
        <v>579</v>
      </c>
      <c r="H11" s="33" t="s">
        <v>152</v>
      </c>
      <c r="I11" s="33" t="s">
        <v>123</v>
      </c>
      <c r="J11" s="33" t="s">
        <v>580</v>
      </c>
      <c r="K11" s="33" t="s">
        <v>120</v>
      </c>
      <c r="L11" s="33" t="s">
        <v>139</v>
      </c>
    </row>
    <row r="12" spans="1:12" x14ac:dyDescent="0.35">
      <c r="A12" s="33" t="s">
        <v>411</v>
      </c>
      <c r="B12" s="33" t="s">
        <v>215</v>
      </c>
      <c r="C12" s="35">
        <v>198</v>
      </c>
      <c r="D12" s="33" t="s">
        <v>128</v>
      </c>
      <c r="E12" s="33" t="s">
        <v>531</v>
      </c>
      <c r="F12" s="33" t="s">
        <v>120</v>
      </c>
      <c r="G12" s="33" t="s">
        <v>581</v>
      </c>
      <c r="H12" s="33" t="s">
        <v>563</v>
      </c>
      <c r="I12" s="33" t="s">
        <v>123</v>
      </c>
      <c r="J12" s="33" t="s">
        <v>582</v>
      </c>
      <c r="K12" s="33" t="s">
        <v>120</v>
      </c>
      <c r="L12" s="33" t="s">
        <v>564</v>
      </c>
    </row>
    <row r="13" spans="1:12" x14ac:dyDescent="0.35">
      <c r="A13" s="33" t="s">
        <v>374</v>
      </c>
      <c r="B13" s="33" t="s">
        <v>215</v>
      </c>
      <c r="C13" s="35">
        <v>500</v>
      </c>
      <c r="D13" s="33" t="s">
        <v>128</v>
      </c>
      <c r="E13" s="33" t="s">
        <v>166</v>
      </c>
      <c r="F13" s="33" t="s">
        <v>120</v>
      </c>
      <c r="G13" s="33" t="s">
        <v>96</v>
      </c>
      <c r="H13" s="33" t="s">
        <v>267</v>
      </c>
      <c r="I13" s="33" t="s">
        <v>123</v>
      </c>
      <c r="J13" s="33" t="s">
        <v>268</v>
      </c>
      <c r="K13" s="33" t="s">
        <v>120</v>
      </c>
      <c r="L13" s="33" t="s">
        <v>564</v>
      </c>
    </row>
    <row r="14" spans="1:12" x14ac:dyDescent="0.35">
      <c r="A14" s="33" t="s">
        <v>381</v>
      </c>
      <c r="B14" s="33" t="s">
        <v>233</v>
      </c>
      <c r="C14" s="35">
        <v>275</v>
      </c>
      <c r="D14" s="33" t="s">
        <v>128</v>
      </c>
      <c r="E14" s="33" t="s">
        <v>228</v>
      </c>
      <c r="F14" s="33" t="s">
        <v>120</v>
      </c>
      <c r="G14" s="33" t="s">
        <v>229</v>
      </c>
      <c r="H14" s="33" t="s">
        <v>229</v>
      </c>
      <c r="I14" s="33" t="s">
        <v>123</v>
      </c>
      <c r="J14" s="33" t="s">
        <v>583</v>
      </c>
      <c r="K14" s="33" t="s">
        <v>120</v>
      </c>
      <c r="L14" s="33" t="s">
        <v>218</v>
      </c>
    </row>
    <row r="15" spans="1:12" x14ac:dyDescent="0.35">
      <c r="A15" s="33" t="s">
        <v>456</v>
      </c>
      <c r="B15" s="33" t="s">
        <v>249</v>
      </c>
      <c r="C15" s="35">
        <v>500</v>
      </c>
      <c r="D15" s="33" t="s">
        <v>128</v>
      </c>
      <c r="E15" s="33" t="s">
        <v>166</v>
      </c>
      <c r="F15" s="33" t="s">
        <v>249</v>
      </c>
      <c r="G15" s="33" t="s">
        <v>96</v>
      </c>
      <c r="H15" s="33" t="s">
        <v>267</v>
      </c>
      <c r="I15" s="33" t="s">
        <v>123</v>
      </c>
      <c r="J15" s="33" t="s">
        <v>268</v>
      </c>
      <c r="K15" s="33" t="s">
        <v>120</v>
      </c>
      <c r="L15" s="33" t="s">
        <v>221</v>
      </c>
    </row>
    <row r="16" spans="1:12" x14ac:dyDescent="0.35">
      <c r="A16" s="33" t="s">
        <v>379</v>
      </c>
      <c r="B16" s="33" t="s">
        <v>249</v>
      </c>
      <c r="C16" s="35">
        <v>10.95</v>
      </c>
      <c r="D16" s="33" t="s">
        <v>128</v>
      </c>
      <c r="E16" s="33" t="s">
        <v>584</v>
      </c>
      <c r="F16" s="33" t="s">
        <v>120</v>
      </c>
      <c r="G16" s="33" t="s">
        <v>574</v>
      </c>
      <c r="H16" s="33" t="s">
        <v>129</v>
      </c>
      <c r="I16" s="33" t="s">
        <v>123</v>
      </c>
      <c r="J16" s="33" t="s">
        <v>120</v>
      </c>
      <c r="K16" s="33" t="s">
        <v>120</v>
      </c>
      <c r="L16" s="33" t="s">
        <v>218</v>
      </c>
    </row>
    <row r="17" spans="1:12" x14ac:dyDescent="0.35">
      <c r="A17" s="33" t="s">
        <v>454</v>
      </c>
      <c r="B17" s="33" t="s">
        <v>585</v>
      </c>
      <c r="C17" s="35">
        <v>90</v>
      </c>
      <c r="D17" s="33" t="s">
        <v>128</v>
      </c>
      <c r="E17" s="33" t="s">
        <v>566</v>
      </c>
      <c r="F17" s="33" t="s">
        <v>249</v>
      </c>
      <c r="G17" s="33" t="s">
        <v>83</v>
      </c>
      <c r="H17" s="33" t="s">
        <v>586</v>
      </c>
      <c r="I17" s="33" t="s">
        <v>123</v>
      </c>
      <c r="J17" s="33" t="s">
        <v>577</v>
      </c>
      <c r="K17" s="33" t="s">
        <v>120</v>
      </c>
      <c r="L17" s="33" t="s">
        <v>250</v>
      </c>
    </row>
    <row r="18" spans="1:12" x14ac:dyDescent="0.35">
      <c r="A18" s="33" t="s">
        <v>451</v>
      </c>
      <c r="B18" s="33" t="s">
        <v>266</v>
      </c>
      <c r="C18" s="35">
        <v>500</v>
      </c>
      <c r="D18" s="33" t="s">
        <v>128</v>
      </c>
      <c r="E18" s="33" t="s">
        <v>166</v>
      </c>
      <c r="F18" s="33" t="s">
        <v>249</v>
      </c>
      <c r="G18" s="33" t="s">
        <v>96</v>
      </c>
      <c r="H18" s="33" t="s">
        <v>267</v>
      </c>
      <c r="I18" s="33" t="s">
        <v>123</v>
      </c>
      <c r="J18" s="33" t="s">
        <v>268</v>
      </c>
      <c r="K18" s="33" t="s">
        <v>120</v>
      </c>
      <c r="L18" s="33" t="s">
        <v>269</v>
      </c>
    </row>
    <row r="19" spans="1:12" x14ac:dyDescent="0.35">
      <c r="A19" s="33" t="s">
        <v>377</v>
      </c>
      <c r="B19" s="33" t="s">
        <v>271</v>
      </c>
      <c r="C19" s="35">
        <v>10.45</v>
      </c>
      <c r="D19" s="33" t="s">
        <v>128</v>
      </c>
      <c r="E19" s="33" t="s">
        <v>587</v>
      </c>
      <c r="F19" s="33" t="s">
        <v>120</v>
      </c>
      <c r="G19" s="33" t="s">
        <v>574</v>
      </c>
      <c r="H19" s="33" t="s">
        <v>129</v>
      </c>
      <c r="I19" s="33" t="s">
        <v>553</v>
      </c>
      <c r="J19" s="33" t="s">
        <v>120</v>
      </c>
      <c r="K19" s="33" t="s">
        <v>120</v>
      </c>
      <c r="L19" s="33" t="s">
        <v>218</v>
      </c>
    </row>
    <row r="20" spans="1:12" x14ac:dyDescent="0.35">
      <c r="A20" s="33" t="s">
        <v>458</v>
      </c>
      <c r="B20" s="33" t="s">
        <v>588</v>
      </c>
      <c r="C20" s="35">
        <v>30</v>
      </c>
      <c r="D20" s="33" t="s">
        <v>128</v>
      </c>
      <c r="E20" s="33" t="s">
        <v>127</v>
      </c>
      <c r="F20" s="33" t="s">
        <v>271</v>
      </c>
      <c r="G20" s="33" t="s">
        <v>84</v>
      </c>
      <c r="H20" s="33" t="s">
        <v>573</v>
      </c>
      <c r="I20" s="33" t="s">
        <v>123</v>
      </c>
      <c r="J20" s="33" t="s">
        <v>84</v>
      </c>
      <c r="K20" s="33" t="s">
        <v>120</v>
      </c>
      <c r="L20" s="33" t="s">
        <v>227</v>
      </c>
    </row>
    <row r="21" spans="1:12" x14ac:dyDescent="0.35">
      <c r="A21" s="33" t="s">
        <v>463</v>
      </c>
      <c r="B21" s="33" t="s">
        <v>589</v>
      </c>
      <c r="C21" s="35">
        <v>270</v>
      </c>
      <c r="D21" s="33" t="s">
        <v>128</v>
      </c>
      <c r="E21" s="33" t="s">
        <v>590</v>
      </c>
      <c r="F21" s="33" t="s">
        <v>271</v>
      </c>
      <c r="G21" s="33" t="s">
        <v>84</v>
      </c>
      <c r="H21" s="33" t="s">
        <v>591</v>
      </c>
      <c r="I21" s="33" t="s">
        <v>123</v>
      </c>
      <c r="J21" s="33" t="s">
        <v>84</v>
      </c>
      <c r="K21" s="33" t="s">
        <v>120</v>
      </c>
      <c r="L21" s="33" t="s">
        <v>227</v>
      </c>
    </row>
    <row r="22" spans="1:12" x14ac:dyDescent="0.35">
      <c r="A22" s="33" t="s">
        <v>472</v>
      </c>
      <c r="B22" s="33" t="s">
        <v>592</v>
      </c>
      <c r="C22" s="35">
        <v>75</v>
      </c>
      <c r="D22" s="33" t="s">
        <v>128</v>
      </c>
      <c r="E22" s="33" t="s">
        <v>593</v>
      </c>
      <c r="F22" s="33" t="s">
        <v>271</v>
      </c>
      <c r="G22" s="33" t="s">
        <v>84</v>
      </c>
      <c r="H22" s="33" t="s">
        <v>594</v>
      </c>
      <c r="I22" s="33" t="s">
        <v>123</v>
      </c>
      <c r="J22" s="33" t="s">
        <v>84</v>
      </c>
      <c r="K22" s="33" t="s">
        <v>120</v>
      </c>
      <c r="L22" s="33" t="s">
        <v>227</v>
      </c>
    </row>
    <row r="23" spans="1:12" x14ac:dyDescent="0.35">
      <c r="A23" s="33" t="s">
        <v>477</v>
      </c>
      <c r="B23" s="33" t="s">
        <v>592</v>
      </c>
      <c r="C23" s="35">
        <v>500</v>
      </c>
      <c r="D23" s="33" t="s">
        <v>128</v>
      </c>
      <c r="E23" s="33" t="s">
        <v>166</v>
      </c>
      <c r="F23" s="33" t="s">
        <v>271</v>
      </c>
      <c r="G23" s="33" t="s">
        <v>96</v>
      </c>
      <c r="H23" s="33" t="s">
        <v>267</v>
      </c>
      <c r="I23" s="33" t="s">
        <v>123</v>
      </c>
      <c r="J23" s="33" t="s">
        <v>268</v>
      </c>
      <c r="K23" s="33" t="s">
        <v>120</v>
      </c>
      <c r="L23" s="33" t="s">
        <v>227</v>
      </c>
    </row>
    <row r="24" spans="1:12" x14ac:dyDescent="0.35">
      <c r="A24" s="33" t="s">
        <v>427</v>
      </c>
      <c r="B24" s="33" t="s">
        <v>292</v>
      </c>
      <c r="C24" s="35">
        <v>10.65</v>
      </c>
      <c r="D24" s="33" t="s">
        <v>128</v>
      </c>
      <c r="E24" s="33" t="s">
        <v>595</v>
      </c>
      <c r="F24" s="33" t="s">
        <v>120</v>
      </c>
      <c r="G24" s="33" t="s">
        <v>574</v>
      </c>
      <c r="H24" s="33" t="s">
        <v>129</v>
      </c>
      <c r="I24" s="33" t="s">
        <v>553</v>
      </c>
      <c r="J24" s="33" t="s">
        <v>120</v>
      </c>
      <c r="K24" s="33" t="s">
        <v>120</v>
      </c>
      <c r="L24" s="33" t="s">
        <v>218</v>
      </c>
    </row>
    <row r="25" spans="1:12" x14ac:dyDescent="0.35">
      <c r="A25" s="33" t="s">
        <v>470</v>
      </c>
      <c r="B25" s="33" t="s">
        <v>596</v>
      </c>
      <c r="C25" s="35">
        <v>75</v>
      </c>
      <c r="D25" s="33" t="s">
        <v>128</v>
      </c>
      <c r="E25" s="33" t="s">
        <v>593</v>
      </c>
      <c r="F25" s="33" t="s">
        <v>292</v>
      </c>
      <c r="G25" s="33" t="s">
        <v>188</v>
      </c>
      <c r="H25" s="33" t="s">
        <v>594</v>
      </c>
      <c r="I25" s="33" t="s">
        <v>123</v>
      </c>
      <c r="J25" s="33" t="s">
        <v>84</v>
      </c>
      <c r="K25" s="33" t="s">
        <v>120</v>
      </c>
      <c r="L25" s="33" t="s">
        <v>300</v>
      </c>
    </row>
    <row r="26" spans="1:12" x14ac:dyDescent="0.35">
      <c r="A26" s="33" t="s">
        <v>469</v>
      </c>
      <c r="B26" s="33" t="s">
        <v>298</v>
      </c>
      <c r="C26" s="35">
        <v>500</v>
      </c>
      <c r="D26" s="33" t="s">
        <v>128</v>
      </c>
      <c r="E26" s="33" t="s">
        <v>166</v>
      </c>
      <c r="F26" s="33" t="s">
        <v>292</v>
      </c>
      <c r="G26" s="33" t="s">
        <v>371</v>
      </c>
      <c r="H26" s="33" t="s">
        <v>560</v>
      </c>
      <c r="I26" s="33" t="s">
        <v>123</v>
      </c>
      <c r="J26" s="33" t="s">
        <v>169</v>
      </c>
      <c r="K26" s="33" t="s">
        <v>120</v>
      </c>
      <c r="L26" s="33" t="s">
        <v>300</v>
      </c>
    </row>
    <row r="27" spans="1:12" x14ac:dyDescent="0.35">
      <c r="A27" s="33" t="s">
        <v>422</v>
      </c>
      <c r="B27" s="33" t="s">
        <v>318</v>
      </c>
      <c r="C27" s="35">
        <v>10.15</v>
      </c>
      <c r="D27" s="33" t="s">
        <v>128</v>
      </c>
      <c r="E27" s="33" t="s">
        <v>597</v>
      </c>
      <c r="F27" s="33" t="s">
        <v>120</v>
      </c>
      <c r="G27" s="33" t="s">
        <v>574</v>
      </c>
      <c r="H27" s="33" t="s">
        <v>129</v>
      </c>
      <c r="I27" s="33" t="s">
        <v>553</v>
      </c>
      <c r="J27" s="33" t="s">
        <v>120</v>
      </c>
      <c r="K27" s="33" t="s">
        <v>120</v>
      </c>
      <c r="L27" s="33" t="s">
        <v>218</v>
      </c>
    </row>
    <row r="28" spans="1:12" x14ac:dyDescent="0.35">
      <c r="A28" s="33" t="s">
        <v>479</v>
      </c>
      <c r="B28" s="33" t="s">
        <v>598</v>
      </c>
      <c r="C28" s="35">
        <v>75</v>
      </c>
      <c r="D28" s="33" t="s">
        <v>128</v>
      </c>
      <c r="E28" s="33" t="s">
        <v>593</v>
      </c>
      <c r="F28" s="33" t="s">
        <v>318</v>
      </c>
      <c r="G28" s="33" t="s">
        <v>371</v>
      </c>
      <c r="H28" s="33" t="s">
        <v>129</v>
      </c>
      <c r="I28" s="33" t="s">
        <v>123</v>
      </c>
      <c r="J28" s="33" t="s">
        <v>120</v>
      </c>
      <c r="K28" s="33" t="s">
        <v>120</v>
      </c>
      <c r="L28" s="33" t="s">
        <v>275</v>
      </c>
    </row>
    <row r="29" spans="1:12" x14ac:dyDescent="0.35">
      <c r="A29" s="33" t="s">
        <v>486</v>
      </c>
      <c r="B29" s="33" t="s">
        <v>337</v>
      </c>
      <c r="C29" s="35">
        <v>19500</v>
      </c>
      <c r="D29" s="33" t="s">
        <v>128</v>
      </c>
      <c r="E29" s="33" t="s">
        <v>599</v>
      </c>
      <c r="F29" s="33" t="s">
        <v>318</v>
      </c>
      <c r="G29" s="33" t="s">
        <v>82</v>
      </c>
      <c r="H29" s="33" t="s">
        <v>563</v>
      </c>
      <c r="I29" s="33" t="s">
        <v>123</v>
      </c>
      <c r="J29" s="33" t="s">
        <v>79</v>
      </c>
      <c r="K29" s="33" t="s">
        <v>120</v>
      </c>
      <c r="L29" s="33" t="s">
        <v>275</v>
      </c>
    </row>
    <row r="30" spans="1:12" x14ac:dyDescent="0.35">
      <c r="A30" s="33" t="s">
        <v>485</v>
      </c>
      <c r="B30" s="33" t="s">
        <v>600</v>
      </c>
      <c r="C30" s="35">
        <v>40</v>
      </c>
      <c r="D30" s="33" t="s">
        <v>128</v>
      </c>
      <c r="E30" s="33" t="s">
        <v>601</v>
      </c>
      <c r="F30" s="33" t="s">
        <v>318</v>
      </c>
      <c r="G30" s="33" t="s">
        <v>84</v>
      </c>
      <c r="H30" s="33" t="s">
        <v>573</v>
      </c>
      <c r="I30" s="33" t="s">
        <v>123</v>
      </c>
      <c r="J30" s="33" t="s">
        <v>84</v>
      </c>
      <c r="K30" s="33" t="s">
        <v>120</v>
      </c>
      <c r="L30" s="33" t="s">
        <v>275</v>
      </c>
    </row>
    <row r="31" spans="1:12" x14ac:dyDescent="0.35">
      <c r="A31" s="33" t="s">
        <v>483</v>
      </c>
      <c r="B31" s="33" t="s">
        <v>395</v>
      </c>
      <c r="C31" s="35">
        <v>42</v>
      </c>
      <c r="D31" s="33" t="s">
        <v>128</v>
      </c>
      <c r="E31" s="33" t="s">
        <v>175</v>
      </c>
      <c r="F31" s="33" t="s">
        <v>318</v>
      </c>
      <c r="G31" s="33" t="s">
        <v>602</v>
      </c>
      <c r="H31" s="33" t="s">
        <v>176</v>
      </c>
      <c r="I31" s="33" t="s">
        <v>123</v>
      </c>
      <c r="J31" s="33" t="s">
        <v>120</v>
      </c>
      <c r="K31" s="33" t="s">
        <v>120</v>
      </c>
      <c r="L31" s="33" t="s">
        <v>275</v>
      </c>
    </row>
    <row r="32" spans="1:12" x14ac:dyDescent="0.35">
      <c r="A32" s="33" t="s">
        <v>481</v>
      </c>
      <c r="B32" s="33" t="s">
        <v>603</v>
      </c>
      <c r="C32" s="35">
        <v>200</v>
      </c>
      <c r="D32" s="33" t="s">
        <v>128</v>
      </c>
      <c r="E32" s="33" t="s">
        <v>141</v>
      </c>
      <c r="F32" s="33" t="s">
        <v>318</v>
      </c>
      <c r="G32" s="33" t="s">
        <v>83</v>
      </c>
      <c r="H32" s="33" t="s">
        <v>80</v>
      </c>
      <c r="I32" s="33" t="s">
        <v>123</v>
      </c>
      <c r="J32" s="33" t="s">
        <v>577</v>
      </c>
      <c r="K32" s="33" t="s">
        <v>120</v>
      </c>
      <c r="L32" s="33" t="s">
        <v>275</v>
      </c>
    </row>
    <row r="33" spans="1:12" x14ac:dyDescent="0.35">
      <c r="A33" s="33" t="s">
        <v>418</v>
      </c>
      <c r="B33" s="33" t="s">
        <v>339</v>
      </c>
      <c r="C33" s="35">
        <v>10.34</v>
      </c>
      <c r="D33" s="33" t="s">
        <v>128</v>
      </c>
      <c r="E33" s="33" t="s">
        <v>604</v>
      </c>
      <c r="F33" s="33" t="s">
        <v>120</v>
      </c>
      <c r="G33" s="33" t="s">
        <v>574</v>
      </c>
      <c r="H33" s="33" t="s">
        <v>129</v>
      </c>
      <c r="I33" s="33" t="s">
        <v>553</v>
      </c>
      <c r="J33" s="33" t="s">
        <v>120</v>
      </c>
      <c r="K33" s="33" t="s">
        <v>120</v>
      </c>
      <c r="L33" s="33" t="s">
        <v>218</v>
      </c>
    </row>
    <row r="34" spans="1:12" x14ac:dyDescent="0.35">
      <c r="A34" s="33" t="s">
        <v>493</v>
      </c>
      <c r="B34" s="33" t="s">
        <v>605</v>
      </c>
      <c r="C34" s="35">
        <v>30</v>
      </c>
      <c r="D34" s="33" t="s">
        <v>128</v>
      </c>
      <c r="E34" s="33" t="s">
        <v>127</v>
      </c>
      <c r="F34" s="33" t="s">
        <v>339</v>
      </c>
      <c r="G34" s="33" t="s">
        <v>84</v>
      </c>
      <c r="H34" s="33" t="s">
        <v>573</v>
      </c>
      <c r="I34" s="33" t="s">
        <v>123</v>
      </c>
      <c r="J34" s="33" t="s">
        <v>84</v>
      </c>
      <c r="K34" s="33" t="s">
        <v>120</v>
      </c>
      <c r="L34" s="33" t="s">
        <v>340</v>
      </c>
    </row>
    <row r="35" spans="1:12" x14ac:dyDescent="0.35">
      <c r="A35" s="33" t="s">
        <v>504</v>
      </c>
      <c r="B35" s="33" t="s">
        <v>349</v>
      </c>
      <c r="C35" s="35">
        <v>40</v>
      </c>
      <c r="D35" s="33" t="s">
        <v>128</v>
      </c>
      <c r="E35" s="33" t="s">
        <v>601</v>
      </c>
      <c r="F35" s="33" t="s">
        <v>339</v>
      </c>
      <c r="G35" s="33" t="s">
        <v>84</v>
      </c>
      <c r="H35" s="33" t="s">
        <v>606</v>
      </c>
      <c r="I35" s="33" t="s">
        <v>123</v>
      </c>
      <c r="J35" s="33" t="s">
        <v>84</v>
      </c>
      <c r="K35" s="33" t="s">
        <v>120</v>
      </c>
      <c r="L35" s="33" t="s">
        <v>361</v>
      </c>
    </row>
    <row r="36" spans="1:12" x14ac:dyDescent="0.35">
      <c r="A36" s="33" t="s">
        <v>488</v>
      </c>
      <c r="B36" s="33" t="s">
        <v>349</v>
      </c>
      <c r="C36" s="35">
        <v>40</v>
      </c>
      <c r="D36" s="33" t="s">
        <v>128</v>
      </c>
      <c r="E36" s="33" t="s">
        <v>601</v>
      </c>
      <c r="F36" s="33" t="s">
        <v>339</v>
      </c>
      <c r="G36" s="33" t="s">
        <v>84</v>
      </c>
      <c r="H36" s="33" t="s">
        <v>594</v>
      </c>
      <c r="I36" s="33" t="s">
        <v>123</v>
      </c>
      <c r="J36" s="33" t="s">
        <v>84</v>
      </c>
      <c r="K36" s="33" t="s">
        <v>120</v>
      </c>
      <c r="L36" s="33" t="s">
        <v>361</v>
      </c>
    </row>
    <row r="37" spans="1:12" x14ac:dyDescent="0.35">
      <c r="A37" s="33" t="s">
        <v>497</v>
      </c>
      <c r="B37" s="33" t="s">
        <v>359</v>
      </c>
      <c r="C37" s="35">
        <v>30</v>
      </c>
      <c r="D37" s="33" t="s">
        <v>128</v>
      </c>
      <c r="E37" s="33" t="s">
        <v>127</v>
      </c>
      <c r="F37" s="33" t="s">
        <v>339</v>
      </c>
      <c r="G37" s="33" t="s">
        <v>84</v>
      </c>
      <c r="H37" s="33" t="s">
        <v>573</v>
      </c>
      <c r="I37" s="33" t="s">
        <v>123</v>
      </c>
      <c r="J37" s="33" t="s">
        <v>84</v>
      </c>
      <c r="K37" s="33" t="s">
        <v>120</v>
      </c>
      <c r="L37" s="33" t="s">
        <v>361</v>
      </c>
    </row>
    <row r="38" spans="1:12" x14ac:dyDescent="0.35">
      <c r="A38" s="33" t="s">
        <v>495</v>
      </c>
      <c r="B38" s="33" t="s">
        <v>359</v>
      </c>
      <c r="C38" s="35">
        <v>80</v>
      </c>
      <c r="D38" s="33" t="s">
        <v>128</v>
      </c>
      <c r="E38" s="33" t="s">
        <v>607</v>
      </c>
      <c r="F38" s="33" t="s">
        <v>339</v>
      </c>
      <c r="G38" s="33" t="s">
        <v>83</v>
      </c>
      <c r="H38" s="33" t="s">
        <v>608</v>
      </c>
      <c r="I38" s="33" t="s">
        <v>123</v>
      </c>
      <c r="J38" s="33" t="s">
        <v>577</v>
      </c>
      <c r="K38" s="33" t="s">
        <v>120</v>
      </c>
      <c r="L38" s="33" t="s">
        <v>361</v>
      </c>
    </row>
    <row r="39" spans="1:12" x14ac:dyDescent="0.35">
      <c r="A39" s="33" t="s">
        <v>501</v>
      </c>
      <c r="B39" s="33" t="s">
        <v>609</v>
      </c>
      <c r="C39" s="35">
        <v>75</v>
      </c>
      <c r="D39" s="33" t="s">
        <v>128</v>
      </c>
      <c r="E39" s="33" t="s">
        <v>593</v>
      </c>
      <c r="F39" s="33" t="s">
        <v>339</v>
      </c>
      <c r="G39" s="33" t="s">
        <v>84</v>
      </c>
      <c r="H39" s="33" t="s">
        <v>594</v>
      </c>
      <c r="I39" s="33" t="s">
        <v>123</v>
      </c>
      <c r="J39" s="33" t="s">
        <v>84</v>
      </c>
      <c r="K39" s="33" t="s">
        <v>120</v>
      </c>
      <c r="L39" s="33" t="s">
        <v>361</v>
      </c>
    </row>
    <row r="40" spans="1:12" x14ac:dyDescent="0.35">
      <c r="A40" s="33" t="s">
        <v>441</v>
      </c>
      <c r="B40" s="33" t="s">
        <v>378</v>
      </c>
      <c r="C40" s="35">
        <v>10.19</v>
      </c>
      <c r="D40" s="33" t="s">
        <v>128</v>
      </c>
      <c r="E40" s="33" t="s">
        <v>610</v>
      </c>
      <c r="F40" s="33" t="s">
        <v>120</v>
      </c>
      <c r="G40" s="33" t="s">
        <v>574</v>
      </c>
      <c r="H40" s="33" t="s">
        <v>129</v>
      </c>
      <c r="I40" s="33" t="s">
        <v>553</v>
      </c>
      <c r="J40" s="33" t="s">
        <v>120</v>
      </c>
      <c r="K40" s="33" t="s">
        <v>120</v>
      </c>
      <c r="L40" s="33" t="s">
        <v>218</v>
      </c>
    </row>
    <row r="41" spans="1:12" x14ac:dyDescent="0.35">
      <c r="A41" s="33" t="s">
        <v>507</v>
      </c>
      <c r="B41" s="33" t="s">
        <v>611</v>
      </c>
      <c r="C41" s="35">
        <v>50</v>
      </c>
      <c r="D41" s="33" t="s">
        <v>128</v>
      </c>
      <c r="E41" s="33" t="s">
        <v>490</v>
      </c>
      <c r="F41" s="33" t="s">
        <v>378</v>
      </c>
      <c r="G41" s="33" t="s">
        <v>84</v>
      </c>
      <c r="H41" s="33" t="s">
        <v>606</v>
      </c>
      <c r="I41" s="33" t="s">
        <v>123</v>
      </c>
      <c r="J41" s="33" t="s">
        <v>612</v>
      </c>
      <c r="K41" s="33" t="s">
        <v>120</v>
      </c>
      <c r="L41" s="33" t="s">
        <v>359</v>
      </c>
    </row>
    <row r="42" spans="1:12" x14ac:dyDescent="0.35">
      <c r="A42" s="33" t="s">
        <v>511</v>
      </c>
      <c r="B42" s="33" t="s">
        <v>613</v>
      </c>
      <c r="C42" s="35">
        <v>225</v>
      </c>
      <c r="D42" s="33" t="s">
        <v>128</v>
      </c>
      <c r="E42" s="33" t="s">
        <v>614</v>
      </c>
      <c r="F42" s="33" t="s">
        <v>378</v>
      </c>
      <c r="G42" s="33" t="s">
        <v>84</v>
      </c>
      <c r="H42" s="33" t="s">
        <v>615</v>
      </c>
      <c r="I42" s="33" t="s">
        <v>123</v>
      </c>
      <c r="J42" s="33" t="s">
        <v>84</v>
      </c>
      <c r="K42" s="33" t="s">
        <v>120</v>
      </c>
      <c r="L42" s="33" t="s">
        <v>359</v>
      </c>
    </row>
    <row r="43" spans="1:12" x14ac:dyDescent="0.35">
      <c r="A43" s="33" t="s">
        <v>514</v>
      </c>
      <c r="B43" s="33" t="s">
        <v>382</v>
      </c>
      <c r="C43" s="35">
        <v>30</v>
      </c>
      <c r="D43" s="33" t="s">
        <v>128</v>
      </c>
      <c r="E43" s="33" t="s">
        <v>127</v>
      </c>
      <c r="F43" s="33" t="s">
        <v>378</v>
      </c>
      <c r="G43" s="33" t="s">
        <v>84</v>
      </c>
      <c r="H43" s="33" t="s">
        <v>573</v>
      </c>
      <c r="I43" s="33" t="s">
        <v>123</v>
      </c>
      <c r="J43" s="33" t="s">
        <v>84</v>
      </c>
      <c r="K43" s="33" t="s">
        <v>120</v>
      </c>
      <c r="L43" s="33" t="s">
        <v>359</v>
      </c>
    </row>
    <row r="44" spans="1:12" x14ac:dyDescent="0.35">
      <c r="A44" s="33" t="s">
        <v>548</v>
      </c>
      <c r="B44" s="33" t="s">
        <v>616</v>
      </c>
      <c r="C44" s="35">
        <v>65</v>
      </c>
      <c r="D44" s="33" t="s">
        <v>128</v>
      </c>
      <c r="E44" s="33" t="s">
        <v>617</v>
      </c>
      <c r="F44" s="33" t="s">
        <v>378</v>
      </c>
      <c r="G44" s="33" t="s">
        <v>84</v>
      </c>
      <c r="H44" s="33" t="s">
        <v>618</v>
      </c>
      <c r="I44" s="33" t="s">
        <v>123</v>
      </c>
      <c r="J44" s="33" t="s">
        <v>84</v>
      </c>
      <c r="K44" s="33" t="s">
        <v>120</v>
      </c>
      <c r="L44" s="33" t="s">
        <v>359</v>
      </c>
    </row>
    <row r="45" spans="1:12" x14ac:dyDescent="0.35">
      <c r="A45" s="33" t="s">
        <v>546</v>
      </c>
      <c r="B45" s="33" t="s">
        <v>619</v>
      </c>
      <c r="C45" s="35">
        <v>20</v>
      </c>
      <c r="D45" s="33" t="s">
        <v>128</v>
      </c>
      <c r="E45" s="33" t="s">
        <v>344</v>
      </c>
      <c r="F45" s="33" t="s">
        <v>378</v>
      </c>
      <c r="G45" s="33" t="s">
        <v>84</v>
      </c>
      <c r="H45" s="33" t="s">
        <v>573</v>
      </c>
      <c r="I45" s="33" t="s">
        <v>123</v>
      </c>
      <c r="J45" s="33" t="s">
        <v>620</v>
      </c>
      <c r="K45" s="33" t="s">
        <v>120</v>
      </c>
      <c r="L45" s="33" t="s">
        <v>359</v>
      </c>
    </row>
    <row r="46" spans="1:12" x14ac:dyDescent="0.35">
      <c r="A46" s="33" t="s">
        <v>544</v>
      </c>
      <c r="B46" s="33" t="s">
        <v>397</v>
      </c>
      <c r="C46" s="35">
        <v>30</v>
      </c>
      <c r="D46" s="33" t="s">
        <v>128</v>
      </c>
      <c r="E46" s="33" t="s">
        <v>127</v>
      </c>
      <c r="F46" s="33" t="s">
        <v>378</v>
      </c>
      <c r="G46" s="33" t="s">
        <v>84</v>
      </c>
      <c r="H46" s="33" t="s">
        <v>573</v>
      </c>
      <c r="I46" s="33" t="s">
        <v>123</v>
      </c>
      <c r="J46" s="33" t="s">
        <v>620</v>
      </c>
      <c r="K46" s="33" t="s">
        <v>120</v>
      </c>
      <c r="L46" s="33" t="s">
        <v>359</v>
      </c>
    </row>
    <row r="47" spans="1:12" x14ac:dyDescent="0.35">
      <c r="A47" s="33" t="s">
        <v>542</v>
      </c>
      <c r="B47" s="33" t="s">
        <v>621</v>
      </c>
      <c r="C47" s="35">
        <v>30</v>
      </c>
      <c r="D47" s="33" t="s">
        <v>128</v>
      </c>
      <c r="E47" s="33" t="s">
        <v>127</v>
      </c>
      <c r="F47" s="33" t="s">
        <v>378</v>
      </c>
      <c r="G47" s="33" t="s">
        <v>84</v>
      </c>
      <c r="H47" s="33" t="s">
        <v>573</v>
      </c>
      <c r="I47" s="33" t="s">
        <v>123</v>
      </c>
      <c r="J47" s="33" t="s">
        <v>620</v>
      </c>
      <c r="K47" s="33" t="s">
        <v>120</v>
      </c>
      <c r="L47" s="33" t="s">
        <v>359</v>
      </c>
    </row>
    <row r="48" spans="1:12" x14ac:dyDescent="0.35">
      <c r="A48" s="33" t="s">
        <v>537</v>
      </c>
      <c r="B48" s="33" t="s">
        <v>416</v>
      </c>
      <c r="C48" s="35">
        <v>20</v>
      </c>
      <c r="D48" s="33" t="s">
        <v>128</v>
      </c>
      <c r="E48" s="33" t="s">
        <v>344</v>
      </c>
      <c r="F48" s="33" t="s">
        <v>416</v>
      </c>
      <c r="G48" s="33" t="s">
        <v>84</v>
      </c>
      <c r="H48" s="33" t="s">
        <v>573</v>
      </c>
      <c r="I48" s="33" t="s">
        <v>123</v>
      </c>
      <c r="J48" s="33" t="s">
        <v>620</v>
      </c>
      <c r="K48" s="33" t="s">
        <v>120</v>
      </c>
      <c r="L48" s="33" t="s">
        <v>382</v>
      </c>
    </row>
    <row r="49" spans="1:12" x14ac:dyDescent="0.35">
      <c r="A49" s="33" t="s">
        <v>539</v>
      </c>
      <c r="B49" s="33" t="s">
        <v>416</v>
      </c>
      <c r="C49" s="35">
        <v>20</v>
      </c>
      <c r="D49" s="33" t="s">
        <v>128</v>
      </c>
      <c r="E49" s="33" t="s">
        <v>344</v>
      </c>
      <c r="F49" s="33" t="s">
        <v>416</v>
      </c>
      <c r="G49" s="33" t="s">
        <v>84</v>
      </c>
      <c r="H49" s="33" t="s">
        <v>573</v>
      </c>
      <c r="I49" s="33" t="s">
        <v>123</v>
      </c>
      <c r="J49" s="33" t="s">
        <v>620</v>
      </c>
      <c r="K49" s="33" t="s">
        <v>120</v>
      </c>
      <c r="L49" s="33" t="s">
        <v>382</v>
      </c>
    </row>
    <row r="50" spans="1:12" x14ac:dyDescent="0.35">
      <c r="A50" s="33" t="s">
        <v>529</v>
      </c>
      <c r="B50" s="33" t="s">
        <v>450</v>
      </c>
      <c r="C50" s="35">
        <v>140</v>
      </c>
      <c r="D50" s="33" t="s">
        <v>128</v>
      </c>
      <c r="E50" s="33" t="s">
        <v>622</v>
      </c>
      <c r="F50" s="33" t="s">
        <v>416</v>
      </c>
      <c r="G50" s="33" t="s">
        <v>83</v>
      </c>
      <c r="H50" s="33" t="s">
        <v>623</v>
      </c>
      <c r="I50" s="33" t="s">
        <v>123</v>
      </c>
      <c r="J50" s="33" t="s">
        <v>120</v>
      </c>
      <c r="K50" s="33" t="s">
        <v>120</v>
      </c>
      <c r="L50" s="33" t="s">
        <v>382</v>
      </c>
    </row>
    <row r="51" spans="1:12" x14ac:dyDescent="0.35">
      <c r="A51" s="33" t="s">
        <v>527</v>
      </c>
      <c r="B51" s="33" t="s">
        <v>453</v>
      </c>
      <c r="C51" s="35">
        <v>30</v>
      </c>
      <c r="D51" s="33" t="s">
        <v>128</v>
      </c>
      <c r="E51" s="33" t="s">
        <v>127</v>
      </c>
      <c r="F51" s="33" t="s">
        <v>453</v>
      </c>
      <c r="G51" s="33" t="s">
        <v>84</v>
      </c>
      <c r="H51" s="33" t="s">
        <v>573</v>
      </c>
      <c r="I51" s="33" t="s">
        <v>123</v>
      </c>
      <c r="J51" s="33" t="s">
        <v>620</v>
      </c>
      <c r="K51" s="33" t="s">
        <v>120</v>
      </c>
      <c r="L51" s="33" t="s">
        <v>386</v>
      </c>
    </row>
    <row r="52" spans="1:12" x14ac:dyDescent="0.35">
      <c r="A52" s="33" t="s">
        <v>438</v>
      </c>
      <c r="B52" s="33" t="s">
        <v>452</v>
      </c>
      <c r="C52" s="35">
        <v>9.89</v>
      </c>
      <c r="D52" s="33" t="s">
        <v>128</v>
      </c>
      <c r="E52" s="33" t="s">
        <v>624</v>
      </c>
      <c r="F52" s="33" t="s">
        <v>120</v>
      </c>
      <c r="G52" s="33" t="s">
        <v>574</v>
      </c>
      <c r="H52" s="33" t="s">
        <v>129</v>
      </c>
      <c r="I52" s="33" t="s">
        <v>553</v>
      </c>
      <c r="J52" s="33" t="s">
        <v>120</v>
      </c>
      <c r="K52" s="33" t="s">
        <v>120</v>
      </c>
      <c r="L52" s="33" t="s">
        <v>172</v>
      </c>
    </row>
    <row r="53" spans="1:12" x14ac:dyDescent="0.35">
      <c r="A53" s="33" t="s">
        <v>434</v>
      </c>
      <c r="B53" s="33" t="s">
        <v>498</v>
      </c>
      <c r="C53" s="35">
        <v>11.05</v>
      </c>
      <c r="D53" s="33" t="s">
        <v>128</v>
      </c>
      <c r="E53" s="33" t="s">
        <v>625</v>
      </c>
      <c r="F53" s="33" t="s">
        <v>120</v>
      </c>
      <c r="G53" s="33" t="s">
        <v>574</v>
      </c>
      <c r="H53" s="33" t="s">
        <v>129</v>
      </c>
      <c r="I53" s="33" t="s">
        <v>553</v>
      </c>
      <c r="J53" s="33" t="s">
        <v>626</v>
      </c>
      <c r="K53" s="33" t="s">
        <v>120</v>
      </c>
      <c r="L53" s="33" t="s">
        <v>172</v>
      </c>
    </row>
    <row r="54" spans="1:12" x14ac:dyDescent="0.35">
      <c r="A54" s="33" t="s">
        <v>525</v>
      </c>
      <c r="B54" s="33" t="s">
        <v>627</v>
      </c>
      <c r="C54" s="35">
        <v>2301.81</v>
      </c>
      <c r="D54" s="33" t="s">
        <v>128</v>
      </c>
      <c r="E54" s="33" t="s">
        <v>628</v>
      </c>
      <c r="F54" s="33" t="s">
        <v>498</v>
      </c>
      <c r="G54" s="33" t="s">
        <v>152</v>
      </c>
      <c r="H54" s="33" t="s">
        <v>152</v>
      </c>
      <c r="I54" s="33" t="s">
        <v>123</v>
      </c>
      <c r="J54" s="33" t="s">
        <v>580</v>
      </c>
      <c r="K54" s="33" t="s">
        <v>120</v>
      </c>
      <c r="L54" s="33" t="s">
        <v>386</v>
      </c>
    </row>
    <row r="55" spans="1:12" x14ac:dyDescent="0.35">
      <c r="A55" s="33" t="s">
        <v>521</v>
      </c>
      <c r="B55" s="33" t="s">
        <v>512</v>
      </c>
      <c r="C55" s="35">
        <v>19500</v>
      </c>
      <c r="D55" s="33" t="s">
        <v>128</v>
      </c>
      <c r="E55" s="33" t="s">
        <v>599</v>
      </c>
      <c r="F55" s="33" t="s">
        <v>498</v>
      </c>
      <c r="G55" s="33" t="s">
        <v>82</v>
      </c>
      <c r="H55" s="33" t="s">
        <v>563</v>
      </c>
      <c r="I55" s="33" t="s">
        <v>123</v>
      </c>
      <c r="J55" s="33" t="s">
        <v>79</v>
      </c>
      <c r="K55" s="33" t="s">
        <v>120</v>
      </c>
      <c r="L55" s="33" t="s">
        <v>386</v>
      </c>
    </row>
    <row r="56" spans="1:12" x14ac:dyDescent="0.35">
      <c r="A56" s="33" t="s">
        <v>517</v>
      </c>
      <c r="B56" s="33" t="s">
        <v>515</v>
      </c>
      <c r="C56" s="35">
        <v>325</v>
      </c>
      <c r="D56" s="33" t="s">
        <v>128</v>
      </c>
      <c r="E56" s="33" t="s">
        <v>629</v>
      </c>
      <c r="F56" s="33" t="s">
        <v>498</v>
      </c>
      <c r="G56" s="33" t="s">
        <v>84</v>
      </c>
      <c r="H56" s="33" t="s">
        <v>573</v>
      </c>
      <c r="I56" s="33" t="s">
        <v>123</v>
      </c>
      <c r="J56" s="33" t="s">
        <v>120</v>
      </c>
      <c r="K56" s="33" t="s">
        <v>120</v>
      </c>
      <c r="L56" s="33" t="s">
        <v>382</v>
      </c>
    </row>
    <row r="57" spans="1:12" x14ac:dyDescent="0.35">
      <c r="A57" s="33" t="s">
        <v>533</v>
      </c>
      <c r="B57" s="33" t="s">
        <v>518</v>
      </c>
      <c r="C57" s="35">
        <v>300</v>
      </c>
      <c r="D57" s="33" t="s">
        <v>128</v>
      </c>
      <c r="E57" s="33" t="s">
        <v>534</v>
      </c>
      <c r="F57" s="33" t="s">
        <v>498</v>
      </c>
      <c r="G57" s="33" t="s">
        <v>83</v>
      </c>
      <c r="H57" s="33" t="s">
        <v>81</v>
      </c>
      <c r="I57" s="33" t="s">
        <v>123</v>
      </c>
      <c r="J57" s="33" t="s">
        <v>81</v>
      </c>
      <c r="K57" s="33" t="s">
        <v>120</v>
      </c>
      <c r="L57" s="33" t="s">
        <v>382</v>
      </c>
    </row>
    <row r="58" spans="1:12" x14ac:dyDescent="0.35">
      <c r="A58" s="33" t="s">
        <v>555</v>
      </c>
      <c r="B58" s="33" t="s">
        <v>630</v>
      </c>
      <c r="C58" s="35">
        <v>30</v>
      </c>
      <c r="D58" s="33" t="s">
        <v>128</v>
      </c>
      <c r="E58" s="33" t="s">
        <v>127</v>
      </c>
      <c r="F58" s="33" t="s">
        <v>498</v>
      </c>
      <c r="G58" s="33" t="s">
        <v>84</v>
      </c>
      <c r="H58" s="33" t="s">
        <v>573</v>
      </c>
      <c r="I58" s="33" t="s">
        <v>123</v>
      </c>
      <c r="J58" s="33" t="s">
        <v>620</v>
      </c>
      <c r="K58" s="33" t="s">
        <v>120</v>
      </c>
      <c r="L58" s="33" t="s">
        <v>382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Budget</vt:lpstr>
      <vt:lpstr>Budget 2627</vt:lpstr>
      <vt:lpstr>BUDGET COM</vt:lpstr>
      <vt:lpstr>EXPEND</vt:lpstr>
      <vt:lpstr>INCOME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Clerk Sherington</cp:lastModifiedBy>
  <cp:revision/>
  <cp:lastPrinted>2026-05-14T08:33:30Z</cp:lastPrinted>
  <dcterms:created xsi:type="dcterms:W3CDTF">2020-02-25T09:16:07Z</dcterms:created>
  <dcterms:modified xsi:type="dcterms:W3CDTF">2026-05-14T08:45:11Z</dcterms:modified>
  <cp:category/>
  <cp:contentStatus/>
</cp:coreProperties>
</file>